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NOVÁ" sheetId="1" r:id="rId1"/>
  </sheets>
  <definedNames>
    <definedName name="Excel_BuiltIn__FilterDatabase_1">#REF!</definedName>
    <definedName name="Excel_BuiltIn__FilterDatabase_2">NOVÁ!#REF!</definedName>
    <definedName name="Excel_BuiltIn_Print_Area" localSheetId="0">NOVÁ!$A$2:$I$111</definedName>
    <definedName name="Excel_BuiltIn_Print_Area_1_1">#REF!</definedName>
    <definedName name="Excel_BuiltIn_Print_Area_2">NOVÁ!$B$2:$H$111</definedName>
    <definedName name="Excel_BuiltIn_Print_Titles_1_1">#REF!</definedName>
    <definedName name="Excel_BuiltIn_Print_Titles_2">NOVÁ!$B$15:$IV$16</definedName>
    <definedName name="_xlnm.Print_Titles" localSheetId="0">NOVÁ!$15:$16</definedName>
    <definedName name="_xlnm.Print_Area" localSheetId="0">NOVÁ!$A$2:$H$111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9" i="1"/>
  <c r="H110" s="1"/>
  <c r="H11" s="1"/>
  <c r="H104"/>
  <c r="H105" s="1"/>
  <c r="F104"/>
  <c r="F105" s="1"/>
  <c r="H106" s="1"/>
  <c r="H10" s="1"/>
  <c r="H98"/>
  <c r="F98"/>
  <c r="H97"/>
  <c r="F97"/>
  <c r="H96"/>
  <c r="F96"/>
  <c r="H95"/>
  <c r="H99" s="1"/>
  <c r="H100" s="1"/>
  <c r="F95"/>
  <c r="H94"/>
  <c r="F94"/>
  <c r="L93"/>
  <c r="H93"/>
  <c r="F93"/>
  <c r="H92"/>
  <c r="F92"/>
  <c r="H91"/>
  <c r="F91"/>
  <c r="H90"/>
  <c r="F90"/>
  <c r="H89"/>
  <c r="F89"/>
  <c r="H88"/>
  <c r="F88"/>
  <c r="H87"/>
  <c r="F87"/>
  <c r="H86"/>
  <c r="F86"/>
  <c r="H85"/>
  <c r="F85"/>
  <c r="H84"/>
  <c r="F84"/>
  <c r="H83"/>
  <c r="F83"/>
  <c r="H82"/>
  <c r="F82"/>
  <c r="H81"/>
  <c r="F81"/>
  <c r="H80"/>
  <c r="F80"/>
  <c r="H79"/>
  <c r="F79"/>
  <c r="H78"/>
  <c r="F78"/>
  <c r="H77"/>
  <c r="F77"/>
  <c r="H76"/>
  <c r="F76"/>
  <c r="H75"/>
  <c r="F75"/>
  <c r="H74"/>
  <c r="F74"/>
  <c r="H73"/>
  <c r="F73"/>
  <c r="H72"/>
  <c r="F72"/>
  <c r="F99" s="1"/>
  <c r="H101" s="1"/>
  <c r="H9" s="1"/>
  <c r="H71"/>
  <c r="F71"/>
  <c r="H65"/>
  <c r="F65"/>
  <c r="H64"/>
  <c r="F64"/>
  <c r="H63"/>
  <c r="F63"/>
  <c r="H62"/>
  <c r="F62"/>
  <c r="H61"/>
  <c r="F61"/>
  <c r="H60"/>
  <c r="F60"/>
  <c r="H59"/>
  <c r="F59"/>
  <c r="H58"/>
  <c r="F58"/>
  <c r="H57"/>
  <c r="F57"/>
  <c r="H56"/>
  <c r="F56"/>
  <c r="H55"/>
  <c r="F55"/>
  <c r="H54"/>
  <c r="H53"/>
  <c r="F53"/>
  <c r="H52"/>
  <c r="F52"/>
  <c r="H51"/>
  <c r="F51"/>
  <c r="H50"/>
  <c r="F50"/>
  <c r="H49"/>
  <c r="F49"/>
  <c r="H48"/>
  <c r="F48"/>
  <c r="H47"/>
  <c r="F47"/>
  <c r="H46"/>
  <c r="F46"/>
  <c r="H45"/>
  <c r="F45"/>
  <c r="H44"/>
  <c r="F44"/>
  <c r="H43"/>
  <c r="F43"/>
  <c r="H42"/>
  <c r="F42"/>
  <c r="H41"/>
  <c r="F41"/>
  <c r="H40"/>
  <c r="F40"/>
  <c r="H39"/>
  <c r="F39"/>
  <c r="H38"/>
  <c r="F38"/>
  <c r="H37"/>
  <c r="F37"/>
  <c r="H36"/>
  <c r="F36"/>
  <c r="H35"/>
  <c r="F35"/>
  <c r="H34"/>
  <c r="F34"/>
  <c r="H33"/>
  <c r="F33"/>
  <c r="H32"/>
  <c r="F32"/>
  <c r="H31"/>
  <c r="F31"/>
  <c r="H30"/>
  <c r="F30"/>
  <c r="H29"/>
  <c r="F29"/>
  <c r="H28"/>
  <c r="F28"/>
  <c r="H27"/>
  <c r="F27"/>
  <c r="H26"/>
  <c r="F26"/>
  <c r="H25"/>
  <c r="F25"/>
  <c r="H24"/>
  <c r="F24"/>
  <c r="H23"/>
  <c r="F23"/>
  <c r="H22"/>
  <c r="F22"/>
  <c r="H21"/>
  <c r="F21"/>
  <c r="H20"/>
  <c r="F20"/>
  <c r="H19"/>
  <c r="F19"/>
  <c r="H18"/>
  <c r="H66" s="1"/>
  <c r="H67" s="1"/>
  <c r="F18"/>
  <c r="F66" s="1"/>
  <c r="H68" l="1"/>
  <c r="H8" s="1"/>
  <c r="H12" s="1"/>
</calcChain>
</file>

<file path=xl/comments1.xml><?xml version="1.0" encoding="utf-8"?>
<comments xmlns="http://schemas.openxmlformats.org/spreadsheetml/2006/main">
  <authors>
    <author/>
  </authors>
  <commentList>
    <comment ref="D66" authorId="0">
      <text>
        <r>
          <rPr>
            <sz val="10"/>
            <color rgb="FF000000"/>
            <rFont val="Times New Roman"/>
            <family val="1"/>
            <charset val="238"/>
          </rPr>
          <t>skryté</t>
        </r>
      </text>
    </comment>
    <comment ref="D99" authorId="0">
      <text>
        <r>
          <rPr>
            <sz val="10"/>
            <color rgb="FF000000"/>
            <rFont val="Times New Roman"/>
            <family val="1"/>
            <charset val="238"/>
          </rPr>
          <t>skryté</t>
        </r>
      </text>
    </comment>
    <comment ref="D105" authorId="0">
      <text>
        <r>
          <rPr>
            <sz val="10"/>
            <color rgb="FF000000"/>
            <rFont val="Times New Roman"/>
            <family val="1"/>
            <charset val="238"/>
          </rPr>
          <t>skryté</t>
        </r>
      </text>
    </comment>
  </commentList>
</comments>
</file>

<file path=xl/sharedStrings.xml><?xml version="1.0" encoding="utf-8"?>
<sst xmlns="http://schemas.openxmlformats.org/spreadsheetml/2006/main" count="186" uniqueCount="86">
  <si>
    <t>VODOVOD HAMR - Stavební úpravy objektů</t>
  </si>
  <si>
    <t>ELEKTROINSTALACE - výkaz výměr</t>
  </si>
  <si>
    <t>ELEKTROINSTALACE  REKAPITULACE</t>
  </si>
  <si>
    <t>1. Hlavní objekt</t>
  </si>
  <si>
    <t>2. Sklady</t>
  </si>
  <si>
    <t>3. Revize</t>
  </si>
  <si>
    <t>4. Vedlejší rozpočtové náklady</t>
  </si>
  <si>
    <t>Součet bez DPH</t>
  </si>
  <si>
    <t>P.č.</t>
  </si>
  <si>
    <t>Popis</t>
  </si>
  <si>
    <t>Jedn.</t>
  </si>
  <si>
    <t>Množ.</t>
  </si>
  <si>
    <t>Montáže</t>
  </si>
  <si>
    <t xml:space="preserve">Materiál </t>
  </si>
  <si>
    <t>jed.cena</t>
  </si>
  <si>
    <t>celkem</t>
  </si>
  <si>
    <t>Demontáž stávajících rozvaděčů - 1.NP+ 2.NP</t>
  </si>
  <si>
    <t>hod</t>
  </si>
  <si>
    <t>Demontáž stávajících rozvodů</t>
  </si>
  <si>
    <t>Demontáž svítidel</t>
  </si>
  <si>
    <t>Stavební přípomoci (sekání, vrtání, prostupy)</t>
  </si>
  <si>
    <t>Stavební přípomoci (drážkování )</t>
  </si>
  <si>
    <t>Přesuny suti, úklid stavby</t>
  </si>
  <si>
    <t>Odvoz a skládkování suti</t>
  </si>
  <si>
    <t>soub</t>
  </si>
  <si>
    <t xml:space="preserve">M+D nového rozvaděče - 1.NP </t>
  </si>
  <si>
    <t>M+D nového rozvaděče - 2.NP</t>
  </si>
  <si>
    <t>Vodič CY4 žl.zel.</t>
  </si>
  <si>
    <t>m</t>
  </si>
  <si>
    <t>Kabel CYKY 3Jx1,5</t>
  </si>
  <si>
    <t>Kabel CYKY 3Ox1,5</t>
  </si>
  <si>
    <t>Kabel CYKY 3Jx2,5</t>
  </si>
  <si>
    <t>Krabice přístrojová KU-68</t>
  </si>
  <si>
    <t>ks</t>
  </si>
  <si>
    <t>Spínač č.1, IP20</t>
  </si>
  <si>
    <t>Spínač č.5, IP20</t>
  </si>
  <si>
    <t>Spínač č.6, IP20</t>
  </si>
  <si>
    <t>Spínač č.7, IP20</t>
  </si>
  <si>
    <t>Spínač č.1/0 IP20, tlačítko</t>
  </si>
  <si>
    <t>Kryt spínače jednoduchý</t>
  </si>
  <si>
    <t>Kryt spínače dělený</t>
  </si>
  <si>
    <t>Zásuvka 230V/16A IP20</t>
  </si>
  <si>
    <t>Zásuvka dvojnás. 230V/16A IP20</t>
  </si>
  <si>
    <t>Jednorámeček</t>
  </si>
  <si>
    <t>Dvojrámeček</t>
  </si>
  <si>
    <t>Trojrámeček</t>
  </si>
  <si>
    <t>Svítidlo vestavné do podhledu LED 60x60 mm</t>
  </si>
  <si>
    <t>Svítidlo TOM LED nástěnné s čidlem, IP66</t>
  </si>
  <si>
    <t>Svítidlo TOM LED nástěnné, IP66</t>
  </si>
  <si>
    <t>Svítidlo nástěnné nouzové LED, SL 20, IP42</t>
  </si>
  <si>
    <t>Přímotop Easy VP 1000W</t>
  </si>
  <si>
    <t xml:space="preserve">Přímotop Easy VP 1500W </t>
  </si>
  <si>
    <t>Přímotop Easy VP 2000W</t>
  </si>
  <si>
    <t>Termostat prostorový PT21</t>
  </si>
  <si>
    <t xml:space="preserve">Ventilátor s doběhem DN 125, 185 m3/hod. </t>
  </si>
  <si>
    <t>Časový spínač CS 3-4</t>
  </si>
  <si>
    <t>FILTRY</t>
  </si>
  <si>
    <t>Odpojení stávajících rozvodů elektroinstalace</t>
  </si>
  <si>
    <t>Připojení nových rozvodů EI na stávající</t>
  </si>
  <si>
    <t>Odpojení a znovu připojení technologie filtrů</t>
  </si>
  <si>
    <t>Kaedra modulární rozvaděč 4x18 mod, IP65</t>
  </si>
  <si>
    <t>Kabelový žlab drátěný 150/50 - vč. úchytů</t>
  </si>
  <si>
    <t>Vodič CY6 žl.zel.</t>
  </si>
  <si>
    <t>Kabel CYKY 5Jx2,5</t>
  </si>
  <si>
    <t>Kabel CYKY 5Jx16</t>
  </si>
  <si>
    <t>Krabice instalační IP54, K12 85x85x40mm</t>
  </si>
  <si>
    <t xml:space="preserve">Mezisoučet </t>
  </si>
  <si>
    <t>Podružný materiál, PPV</t>
  </si>
  <si>
    <t>Celkem</t>
  </si>
  <si>
    <t>Kabel CYKY 5x25</t>
  </si>
  <si>
    <t>Trubka tuhá PVC o25 včetně příchytek</t>
  </si>
  <si>
    <t>Trubka tuhá PVC o32 včetně příchytek</t>
  </si>
  <si>
    <t>Kabelový žlab drátěný 150/50 - komplet</t>
  </si>
  <si>
    <t xml:space="preserve">Kabelový žlab drátěný 50/50 - komplet </t>
  </si>
  <si>
    <t>Svítidlo zářivkové 2x 36W EVG IP66</t>
  </si>
  <si>
    <t>Svítidlo venkovní kruh. přisazené LED, IP66</t>
  </si>
  <si>
    <t xml:space="preserve">Spínač střídavý, řaz. 6, IP44 </t>
  </si>
  <si>
    <t>Zásuvka venkovní IP 44 220V</t>
  </si>
  <si>
    <t>Zásuvka venkovní IP 44 380V 5x16A</t>
  </si>
  <si>
    <t>Kombi vypínač + zásuvka Praktik</t>
  </si>
  <si>
    <t>Zásuvka dvojnásobná 230V/16A, IP44</t>
  </si>
  <si>
    <t>Zásuvka 400V, IP44, 5x16A</t>
  </si>
  <si>
    <t>Zásuvka 400V, IP44, 5x32A</t>
  </si>
  <si>
    <t>Přímotop Easy VP 1500W</t>
  </si>
  <si>
    <t xml:space="preserve">Revize elektroinstalace dle ČSN </t>
  </si>
  <si>
    <t>Vedlejší rozpočtové náklady</t>
  </si>
</sst>
</file>

<file path=xl/styles.xml><?xml version="1.0" encoding="utf-8"?>
<styleSheet xmlns="http://schemas.openxmlformats.org/spreadsheetml/2006/main">
  <numFmts count="4">
    <numFmt numFmtId="164" formatCode="_-* #,##0.00&quot; Kč&quot;_-;\-* #,##0.00&quot; Kč&quot;_-;_-* \-??&quot; Kč&quot;_-;_-@_-"/>
    <numFmt numFmtId="165" formatCode="_-* #,##0&quot; Kč&quot;_-;\-* #,##0&quot; Kč&quot;_-;_-* &quot;- Kč&quot;_-;_-@_-"/>
    <numFmt numFmtId="166" formatCode="#,##0.00&quot; Kč&quot;"/>
    <numFmt numFmtId="167" formatCode="0\ %"/>
  </numFmts>
  <fonts count="14"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name val="Arial CE"/>
      <family val="2"/>
      <charset val="238"/>
    </font>
    <font>
      <sz val="11"/>
      <name val="Times New Roman CE"/>
      <charset val="238"/>
    </font>
    <font>
      <sz val="11"/>
      <name val="Times New Roman"/>
      <family val="1"/>
      <charset val="1"/>
    </font>
    <font>
      <sz val="11"/>
      <color rgb="FFFFFFFF"/>
      <name val="Times New Roman CE"/>
      <family val="1"/>
      <charset val="238"/>
    </font>
    <font>
      <b/>
      <u/>
      <sz val="11"/>
      <name val="Times New Roman CE"/>
      <family val="1"/>
      <charset val="238"/>
    </font>
    <font>
      <sz val="10"/>
      <color rgb="FF000000"/>
      <name val="Times New Roman"/>
      <family val="1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3" fillId="0" borderId="0" applyBorder="0" applyProtection="0"/>
  </cellStyleXfs>
  <cellXfs count="116">
    <xf numFmtId="0" fontId="0" fillId="0" borderId="0" xfId="0"/>
    <xf numFmtId="2" fontId="3" fillId="0" borderId="8" xfId="0" applyNumberFormat="1" applyFont="1" applyBorder="1" applyAlignment="1" applyProtection="1">
      <alignment horizontal="center" wrapText="1"/>
      <protection locked="0"/>
    </xf>
    <xf numFmtId="2" fontId="3" fillId="0" borderId="8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right"/>
      <protection locked="0"/>
    </xf>
    <xf numFmtId="2" fontId="4" fillId="0" borderId="2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2" fontId="3" fillId="0" borderId="3" xfId="0" applyNumberFormat="1" applyFont="1" applyBorder="1" applyProtection="1">
      <protection locked="0"/>
    </xf>
    <xf numFmtId="49" fontId="3" fillId="0" borderId="4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right"/>
      <protection locked="0"/>
    </xf>
    <xf numFmtId="2" fontId="4" fillId="0" borderId="0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4" fillId="0" borderId="0" xfId="0" applyNumberFormat="1" applyFon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  <xf numFmtId="49" fontId="1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2" fontId="1" fillId="0" borderId="0" xfId="0" applyNumberFormat="1" applyFont="1" applyBorder="1" applyAlignment="1" applyProtection="1">
      <alignment horizontal="right"/>
      <protection locked="0"/>
    </xf>
    <xf numFmtId="165" fontId="5" fillId="0" borderId="0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 applyBorder="1" applyProtection="1">
      <protection locked="0"/>
    </xf>
    <xf numFmtId="0" fontId="6" fillId="0" borderId="6" xfId="0" applyFont="1" applyBorder="1" applyAlignment="1">
      <alignment horizontal="center"/>
    </xf>
    <xf numFmtId="49" fontId="3" fillId="0" borderId="6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4" fillId="0" borderId="0" xfId="0" applyFont="1"/>
    <xf numFmtId="0" fontId="7" fillId="0" borderId="0" xfId="0" applyFont="1" applyBorder="1"/>
    <xf numFmtId="166" fontId="7" fillId="0" borderId="0" xfId="0" applyNumberFormat="1" applyFont="1" applyBorder="1" applyProtection="1">
      <protection hidden="1"/>
    </xf>
    <xf numFmtId="0" fontId="4" fillId="0" borderId="9" xfId="0" applyFont="1" applyBorder="1"/>
    <xf numFmtId="49" fontId="3" fillId="0" borderId="10" xfId="0" applyNumberFormat="1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center"/>
      <protection locked="0"/>
    </xf>
    <xf numFmtId="2" fontId="3" fillId="0" borderId="11" xfId="0" applyNumberFormat="1" applyFont="1" applyBorder="1" applyAlignment="1" applyProtection="1">
      <alignment horizontal="center" wrapText="1"/>
      <protection locked="0"/>
    </xf>
    <xf numFmtId="2" fontId="3" fillId="0" borderId="11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>
      <alignment horizontal="center"/>
    </xf>
    <xf numFmtId="49" fontId="3" fillId="0" borderId="12" xfId="0" applyNumberFormat="1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0" borderId="9" xfId="0" applyNumberFormat="1" applyFont="1" applyBorder="1" applyAlignment="1" applyProtection="1">
      <alignment horizontal="center" wrapText="1"/>
      <protection locked="0"/>
    </xf>
    <xf numFmtId="2" fontId="3" fillId="0" borderId="9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49" fontId="8" fillId="0" borderId="9" xfId="0" applyNumberFormat="1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0" borderId="9" xfId="0" applyNumberFormat="1" applyFont="1" applyBorder="1" applyAlignment="1" applyProtection="1">
      <alignment horizontal="right" wrapText="1"/>
      <protection locked="0"/>
    </xf>
    <xf numFmtId="2" fontId="4" fillId="0" borderId="9" xfId="0" applyNumberFormat="1" applyFont="1" applyBorder="1" applyAlignment="1" applyProtection="1">
      <alignment horizontal="right"/>
      <protection locked="0"/>
    </xf>
    <xf numFmtId="2" fontId="4" fillId="0" borderId="9" xfId="0" applyNumberFormat="1" applyFont="1" applyBorder="1" applyAlignment="1" applyProtection="1">
      <alignment horizontal="right" wrapText="1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right" wrapText="1"/>
      <protection locked="0"/>
    </xf>
    <xf numFmtId="0" fontId="9" fillId="0" borderId="8" xfId="0" applyFont="1" applyBorder="1" applyAlignment="1">
      <alignment horizontal="center"/>
    </xf>
    <xf numFmtId="49" fontId="4" fillId="0" borderId="8" xfId="0" applyNumberFormat="1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center"/>
      <protection locked="0"/>
    </xf>
    <xf numFmtId="4" fontId="4" fillId="0" borderId="8" xfId="0" applyNumberFormat="1" applyFont="1" applyBorder="1" applyAlignment="1" applyProtection="1">
      <alignment horizontal="right" wrapText="1"/>
      <protection locked="0"/>
    </xf>
    <xf numFmtId="4" fontId="4" fillId="0" borderId="8" xfId="0" applyNumberFormat="1" applyFont="1" applyBorder="1" applyAlignment="1" applyProtection="1">
      <alignment horizontal="right"/>
      <protection locked="0"/>
    </xf>
    <xf numFmtId="4" fontId="4" fillId="0" borderId="8" xfId="0" applyNumberFormat="1" applyFont="1" applyBorder="1" applyAlignment="1" applyProtection="1">
      <alignment horizontal="right" wrapText="1"/>
      <protection locked="0"/>
    </xf>
    <xf numFmtId="49" fontId="4" fillId="0" borderId="13" xfId="0" applyNumberFormat="1" applyFont="1" applyBorder="1" applyAlignment="1" applyProtection="1">
      <alignment horizontal="left"/>
      <protection locked="0"/>
    </xf>
    <xf numFmtId="4" fontId="4" fillId="0" borderId="9" xfId="0" applyNumberFormat="1" applyFont="1" applyBorder="1" applyAlignment="1" applyProtection="1">
      <alignment horizontal="right" wrapText="1"/>
      <protection locked="0"/>
    </xf>
    <xf numFmtId="4" fontId="4" fillId="0" borderId="9" xfId="0" applyNumberFormat="1" applyFont="1" applyBorder="1" applyAlignment="1" applyProtection="1">
      <alignment horizontal="right" wrapText="1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center"/>
      <protection locked="0"/>
    </xf>
    <xf numFmtId="49" fontId="4" fillId="0" borderId="15" xfId="0" applyNumberFormat="1" applyFont="1" applyBorder="1" applyAlignment="1" applyProtection="1">
      <alignment horizontal="left"/>
      <protection locked="0"/>
    </xf>
    <xf numFmtId="4" fontId="4" fillId="0" borderId="9" xfId="0" applyNumberFormat="1" applyFont="1" applyBorder="1" applyAlignment="1" applyProtection="1">
      <alignment horizontal="right"/>
      <protection locked="0"/>
    </xf>
    <xf numFmtId="49" fontId="4" fillId="0" borderId="13" xfId="0" applyNumberFormat="1" applyFont="1" applyBorder="1" applyAlignment="1" applyProtection="1">
      <alignment horizontal="left" wrapText="1"/>
      <protection locked="0"/>
    </xf>
    <xf numFmtId="4" fontId="4" fillId="0" borderId="8" xfId="0" applyNumberFormat="1" applyFont="1" applyBorder="1" applyAlignment="1">
      <alignment horizontal="right"/>
    </xf>
    <xf numFmtId="49" fontId="4" fillId="0" borderId="14" xfId="0" applyNumberFormat="1" applyFont="1" applyBorder="1" applyAlignment="1" applyProtection="1">
      <alignment horizontal="left"/>
      <protection locked="0"/>
    </xf>
    <xf numFmtId="49" fontId="4" fillId="0" borderId="16" xfId="0" applyNumberFormat="1" applyFont="1" applyBorder="1" applyAlignment="1">
      <alignment horizontal="left"/>
    </xf>
    <xf numFmtId="4" fontId="4" fillId="0" borderId="12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right"/>
    </xf>
    <xf numFmtId="4" fontId="3" fillId="0" borderId="12" xfId="0" applyNumberFormat="1" applyFont="1" applyBorder="1"/>
    <xf numFmtId="4" fontId="4" fillId="0" borderId="12" xfId="0" applyNumberFormat="1" applyFont="1" applyBorder="1"/>
    <xf numFmtId="4" fontId="3" fillId="0" borderId="17" xfId="0" applyNumberFormat="1" applyFont="1" applyBorder="1"/>
    <xf numFmtId="49" fontId="4" fillId="0" borderId="13" xfId="0" applyNumberFormat="1" applyFont="1" applyBorder="1" applyAlignment="1">
      <alignment horizontal="left"/>
    </xf>
    <xf numFmtId="167" fontId="4" fillId="0" borderId="8" xfId="0" applyNumberFormat="1" applyFont="1" applyBorder="1"/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/>
    <xf numFmtId="4" fontId="4" fillId="0" borderId="18" xfId="0" applyNumberFormat="1" applyFont="1" applyBorder="1"/>
    <xf numFmtId="49" fontId="4" fillId="0" borderId="19" xfId="0" applyNumberFormat="1" applyFont="1" applyBorder="1" applyAlignment="1">
      <alignment horizontal="left"/>
    </xf>
    <xf numFmtId="167" fontId="4" fillId="0" borderId="11" xfId="0" applyNumberFormat="1" applyFont="1" applyBorder="1"/>
    <xf numFmtId="0" fontId="4" fillId="0" borderId="11" xfId="0" applyFont="1" applyBorder="1" applyAlignment="1">
      <alignment horizontal="center"/>
    </xf>
    <xf numFmtId="4" fontId="4" fillId="0" borderId="11" xfId="0" applyNumberFormat="1" applyFont="1" applyBorder="1" applyAlignment="1">
      <alignment horizontal="right"/>
    </xf>
    <xf numFmtId="4" fontId="4" fillId="0" borderId="11" xfId="0" applyNumberFormat="1" applyFont="1" applyBorder="1"/>
    <xf numFmtId="4" fontId="11" fillId="0" borderId="20" xfId="0" applyNumberFormat="1" applyFont="1" applyBorder="1"/>
    <xf numFmtId="49" fontId="4" fillId="0" borderId="0" xfId="0" applyNumberFormat="1" applyFont="1" applyBorder="1" applyAlignment="1" applyProtection="1">
      <alignment horizontal="left"/>
      <protection locked="0"/>
    </xf>
    <xf numFmtId="167" fontId="4" fillId="0" borderId="0" xfId="0" applyNumberFormat="1" applyFont="1" applyBorder="1" applyProtection="1">
      <protection locked="0"/>
    </xf>
    <xf numFmtId="4" fontId="10" fillId="0" borderId="0" xfId="0" applyNumberFormat="1" applyFont="1" applyBorder="1" applyAlignment="1" applyProtection="1">
      <alignment horizontal="center"/>
      <protection locked="0"/>
    </xf>
    <xf numFmtId="4" fontId="4" fillId="0" borderId="0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/>
    <xf numFmtId="0" fontId="3" fillId="0" borderId="13" xfId="0" applyFont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3" fillId="0" borderId="13" xfId="0" applyNumberFormat="1" applyFont="1" applyBorder="1" applyAlignment="1" applyProtection="1">
      <alignment horizontal="left" wrapText="1"/>
      <protection locked="0"/>
    </xf>
    <xf numFmtId="49" fontId="4" fillId="0" borderId="19" xfId="0" applyNumberFormat="1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4" fontId="4" fillId="0" borderId="11" xfId="0" applyNumberFormat="1" applyFont="1" applyBorder="1" applyAlignment="1" applyProtection="1">
      <alignment horizontal="right" wrapText="1"/>
      <protection locked="0"/>
    </xf>
    <xf numFmtId="4" fontId="4" fillId="0" borderId="11" xfId="0" applyNumberFormat="1" applyFont="1" applyBorder="1" applyAlignment="1">
      <alignment horizontal="right"/>
    </xf>
    <xf numFmtId="4" fontId="4" fillId="0" borderId="11" xfId="0" applyNumberFormat="1" applyFont="1" applyBorder="1" applyAlignment="1" applyProtection="1">
      <alignment horizontal="right" wrapText="1"/>
      <protection locked="0"/>
    </xf>
    <xf numFmtId="49" fontId="4" fillId="0" borderId="21" xfId="0" applyNumberFormat="1" applyFont="1" applyBorder="1" applyAlignment="1">
      <alignment horizontal="left"/>
    </xf>
    <xf numFmtId="167" fontId="4" fillId="0" borderId="10" xfId="0" applyNumberFormat="1" applyFont="1" applyBorder="1"/>
    <xf numFmtId="0" fontId="4" fillId="0" borderId="10" xfId="0" applyFont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4" fontId="4" fillId="0" borderId="10" xfId="0" applyNumberFormat="1" applyFont="1" applyBorder="1"/>
    <xf numFmtId="4" fontId="11" fillId="0" borderId="22" xfId="0" applyNumberFormat="1" applyFont="1" applyBorder="1"/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K111"/>
  <sheetViews>
    <sheetView tabSelected="1" view="pageBreakPreview" zoomScale="90" zoomScaleNormal="90" zoomScalePageLayoutView="90" workbookViewId="0">
      <selection activeCell="E87" sqref="E87"/>
    </sheetView>
  </sheetViews>
  <sheetFormatPr defaultRowHeight="15.75"/>
  <cols>
    <col min="1" max="1" width="4.5" customWidth="1"/>
    <col min="2" max="2" width="33.625" style="3" customWidth="1"/>
    <col min="3" max="4" width="5.625" style="4" customWidth="1"/>
    <col min="5" max="5" width="8.625" style="5" customWidth="1"/>
    <col min="6" max="6" width="10.125" style="6" customWidth="1"/>
    <col min="7" max="7" width="9.625" style="7" customWidth="1"/>
    <col min="8" max="8" width="10.5" style="6" customWidth="1"/>
    <col min="9" max="1025" width="9" style="7" customWidth="1"/>
  </cols>
  <sheetData>
    <row r="2" spans="1:14" ht="11.85" customHeight="1">
      <c r="B2" s="8"/>
      <c r="C2" s="8"/>
      <c r="D2" s="9"/>
      <c r="E2" s="8"/>
      <c r="F2" s="10"/>
      <c r="G2" s="10"/>
      <c r="H2" s="10"/>
    </row>
    <row r="3" spans="1:14" ht="15.95" customHeight="1">
      <c r="B3" s="11" t="s">
        <v>0</v>
      </c>
      <c r="C3" s="8"/>
      <c r="D3" s="9"/>
      <c r="E3" s="8"/>
      <c r="F3" s="10"/>
      <c r="G3" s="10"/>
      <c r="H3" s="10"/>
    </row>
    <row r="4" spans="1:14" ht="15.95" customHeight="1">
      <c r="B4" s="11"/>
      <c r="C4" s="8"/>
      <c r="D4" s="9"/>
      <c r="E4" s="8"/>
      <c r="F4" s="10"/>
      <c r="G4" s="10"/>
      <c r="H4" s="10"/>
    </row>
    <row r="5" spans="1:14" ht="15.95" customHeight="1">
      <c r="B5" s="11" t="s">
        <v>1</v>
      </c>
      <c r="C5" s="8"/>
      <c r="D5" s="9"/>
      <c r="E5" s="8"/>
      <c r="F5" s="10"/>
      <c r="G5" s="10"/>
      <c r="H5" s="10"/>
    </row>
    <row r="6" spans="1:14" ht="15.95" customHeight="1">
      <c r="B6" s="8"/>
      <c r="C6" s="8"/>
      <c r="D6" s="9"/>
      <c r="E6" s="8"/>
      <c r="F6" s="10"/>
      <c r="G6" s="10"/>
      <c r="H6" s="10"/>
    </row>
    <row r="7" spans="1:14" ht="15.95" customHeight="1">
      <c r="B7" s="12" t="s">
        <v>2</v>
      </c>
      <c r="C7" s="13"/>
      <c r="D7" s="13"/>
      <c r="E7" s="14"/>
      <c r="F7" s="15"/>
      <c r="G7" s="16"/>
      <c r="H7" s="17"/>
    </row>
    <row r="8" spans="1:14" ht="15.95" customHeight="1">
      <c r="B8" s="18" t="s">
        <v>3</v>
      </c>
      <c r="C8" s="19"/>
      <c r="D8" s="19"/>
      <c r="E8" s="20"/>
      <c r="F8" s="21"/>
      <c r="G8" s="22"/>
      <c r="H8" s="23">
        <f>H68</f>
        <v>0</v>
      </c>
    </row>
    <row r="9" spans="1:14" ht="15.95" customHeight="1">
      <c r="B9" s="24" t="s">
        <v>4</v>
      </c>
      <c r="C9" s="19"/>
      <c r="D9" s="19"/>
      <c r="E9" s="20"/>
      <c r="F9" s="21"/>
      <c r="G9" s="25"/>
      <c r="H9" s="23">
        <f>H101</f>
        <v>0</v>
      </c>
    </row>
    <row r="10" spans="1:14" ht="15.95" customHeight="1">
      <c r="B10" s="18" t="s">
        <v>5</v>
      </c>
      <c r="C10" s="19"/>
      <c r="D10" s="19"/>
      <c r="E10" s="20"/>
      <c r="F10" s="21"/>
      <c r="G10" s="25"/>
      <c r="H10" s="23">
        <f>H106</f>
        <v>0</v>
      </c>
    </row>
    <row r="11" spans="1:14" ht="15.95" customHeight="1">
      <c r="B11" s="18" t="s">
        <v>6</v>
      </c>
      <c r="C11" s="19"/>
      <c r="D11" s="19"/>
      <c r="E11" s="20"/>
      <c r="F11" s="21"/>
      <c r="G11" s="25"/>
      <c r="H11" s="23">
        <f>H110</f>
        <v>0</v>
      </c>
    </row>
    <row r="12" spans="1:14" ht="15.95" customHeight="1">
      <c r="B12" s="12" t="s">
        <v>7</v>
      </c>
      <c r="C12" s="13"/>
      <c r="D12" s="13"/>
      <c r="E12" s="14"/>
      <c r="F12" s="15"/>
      <c r="G12" s="26"/>
      <c r="H12" s="27">
        <f>SUM(H8:H11)</f>
        <v>0</v>
      </c>
    </row>
    <row r="13" spans="1:14" ht="15.95" customHeight="1">
      <c r="B13" s="28"/>
      <c r="C13" s="19"/>
      <c r="D13" s="19"/>
      <c r="E13" s="20"/>
      <c r="F13" s="21"/>
      <c r="G13" s="29"/>
      <c r="H13" s="22"/>
    </row>
    <row r="14" spans="1:14" ht="15.95" customHeight="1">
      <c r="B14" s="30"/>
      <c r="C14" s="31"/>
      <c r="D14" s="31"/>
      <c r="E14" s="32"/>
      <c r="F14" s="33"/>
      <c r="G14" s="33"/>
      <c r="H14" s="34"/>
    </row>
    <row r="15" spans="1:14" s="39" customFormat="1" ht="15.95" customHeight="1">
      <c r="A15" s="35" t="s">
        <v>8</v>
      </c>
      <c r="B15" s="36" t="s">
        <v>9</v>
      </c>
      <c r="C15" s="37" t="s">
        <v>10</v>
      </c>
      <c r="D15" s="38" t="s">
        <v>11</v>
      </c>
      <c r="E15" s="2" t="s">
        <v>12</v>
      </c>
      <c r="F15" s="2"/>
      <c r="G15" s="1" t="s">
        <v>13</v>
      </c>
      <c r="H15" s="1"/>
      <c r="L15" s="40"/>
      <c r="N15" s="41"/>
    </row>
    <row r="16" spans="1:14" s="39" customFormat="1" ht="15.95" customHeight="1">
      <c r="A16" s="42"/>
      <c r="B16" s="43"/>
      <c r="C16" s="44"/>
      <c r="D16" s="44"/>
      <c r="E16" s="45" t="s">
        <v>14</v>
      </c>
      <c r="F16" s="46" t="s">
        <v>15</v>
      </c>
      <c r="G16" s="47" t="s">
        <v>14</v>
      </c>
      <c r="H16" s="46" t="s">
        <v>15</v>
      </c>
      <c r="L16" s="40"/>
      <c r="N16" s="41"/>
    </row>
    <row r="17" spans="1:14" s="39" customFormat="1" ht="15.95" customHeight="1">
      <c r="A17" s="48">
        <v>1</v>
      </c>
      <c r="B17" s="49" t="s">
        <v>3</v>
      </c>
      <c r="C17" s="50"/>
      <c r="D17" s="50"/>
      <c r="E17" s="51"/>
      <c r="F17" s="52"/>
      <c r="G17" s="53"/>
      <c r="H17" s="52"/>
      <c r="L17" s="40"/>
      <c r="N17" s="41"/>
    </row>
    <row r="18" spans="1:14" s="39" customFormat="1" ht="15.95" customHeight="1">
      <c r="A18" s="48">
        <v>2</v>
      </c>
      <c r="B18" s="54" t="s">
        <v>16</v>
      </c>
      <c r="C18" s="55" t="s">
        <v>17</v>
      </c>
      <c r="D18" s="55">
        <v>28</v>
      </c>
      <c r="E18" s="56"/>
      <c r="F18" s="57">
        <f t="shared" ref="F18:F26" si="0">SUM(D18*E18)</f>
        <v>0</v>
      </c>
      <c r="G18" s="58"/>
      <c r="H18" s="57">
        <f t="shared" ref="H18:H26" si="1">SUM(D18*G18)</f>
        <v>0</v>
      </c>
      <c r="L18" s="40"/>
      <c r="N18" s="41"/>
    </row>
    <row r="19" spans="1:14" s="39" customFormat="1" ht="15.95" customHeight="1">
      <c r="A19" s="48">
        <v>3</v>
      </c>
      <c r="B19" s="59" t="s">
        <v>18</v>
      </c>
      <c r="C19" s="55" t="s">
        <v>17</v>
      </c>
      <c r="D19" s="55">
        <v>18</v>
      </c>
      <c r="E19" s="56"/>
      <c r="F19" s="57">
        <f t="shared" si="0"/>
        <v>0</v>
      </c>
      <c r="G19" s="58"/>
      <c r="H19" s="57">
        <f t="shared" si="1"/>
        <v>0</v>
      </c>
      <c r="L19" s="40"/>
      <c r="N19" s="41"/>
    </row>
    <row r="20" spans="1:14" s="39" customFormat="1" ht="15.95" customHeight="1">
      <c r="A20" s="48">
        <v>4</v>
      </c>
      <c r="B20" s="54" t="s">
        <v>19</v>
      </c>
      <c r="C20" s="55" t="s">
        <v>17</v>
      </c>
      <c r="D20" s="55">
        <v>10</v>
      </c>
      <c r="E20" s="56"/>
      <c r="F20" s="57">
        <f t="shared" si="0"/>
        <v>0</v>
      </c>
      <c r="G20" s="58"/>
      <c r="H20" s="57">
        <f t="shared" si="1"/>
        <v>0</v>
      </c>
      <c r="L20" s="40"/>
      <c r="N20" s="41"/>
    </row>
    <row r="21" spans="1:14" s="39" customFormat="1" ht="15.95" customHeight="1">
      <c r="A21" s="48">
        <v>5</v>
      </c>
      <c r="B21" s="54" t="s">
        <v>20</v>
      </c>
      <c r="C21" s="55" t="s">
        <v>17</v>
      </c>
      <c r="D21" s="55">
        <v>23</v>
      </c>
      <c r="E21" s="56"/>
      <c r="F21" s="57">
        <f t="shared" si="0"/>
        <v>0</v>
      </c>
      <c r="G21" s="58"/>
      <c r="H21" s="57">
        <f t="shared" si="1"/>
        <v>0</v>
      </c>
      <c r="L21" s="40"/>
      <c r="N21" s="41"/>
    </row>
    <row r="22" spans="1:14" s="39" customFormat="1" ht="15.95" customHeight="1">
      <c r="A22" s="48">
        <v>6</v>
      </c>
      <c r="B22" s="54" t="s">
        <v>21</v>
      </c>
      <c r="C22" s="55" t="s">
        <v>17</v>
      </c>
      <c r="D22" s="55">
        <v>96</v>
      </c>
      <c r="E22" s="56"/>
      <c r="F22" s="57">
        <f t="shared" si="0"/>
        <v>0</v>
      </c>
      <c r="G22" s="58"/>
      <c r="H22" s="57">
        <f t="shared" si="1"/>
        <v>0</v>
      </c>
      <c r="L22" s="40"/>
      <c r="N22" s="41"/>
    </row>
    <row r="23" spans="1:14" s="39" customFormat="1" ht="15.95" customHeight="1">
      <c r="A23" s="48">
        <v>7</v>
      </c>
      <c r="B23" s="54" t="s">
        <v>22</v>
      </c>
      <c r="C23" s="55" t="s">
        <v>17</v>
      </c>
      <c r="D23" s="55">
        <v>14</v>
      </c>
      <c r="E23" s="56"/>
      <c r="F23" s="57">
        <f t="shared" si="0"/>
        <v>0</v>
      </c>
      <c r="G23" s="58"/>
      <c r="H23" s="57">
        <f t="shared" si="1"/>
        <v>0</v>
      </c>
      <c r="L23" s="40"/>
      <c r="N23" s="41"/>
    </row>
    <row r="24" spans="1:14" s="39" customFormat="1" ht="15.95" customHeight="1">
      <c r="A24" s="48">
        <v>8</v>
      </c>
      <c r="B24" s="54" t="s">
        <v>23</v>
      </c>
      <c r="C24" s="55" t="s">
        <v>24</v>
      </c>
      <c r="D24" s="55">
        <v>1</v>
      </c>
      <c r="E24" s="56"/>
      <c r="F24" s="57">
        <f t="shared" si="0"/>
        <v>0</v>
      </c>
      <c r="G24" s="58"/>
      <c r="H24" s="57">
        <f t="shared" si="1"/>
        <v>0</v>
      </c>
      <c r="L24" s="40"/>
      <c r="N24" s="41"/>
    </row>
    <row r="25" spans="1:14" s="39" customFormat="1" ht="15.95" customHeight="1">
      <c r="A25" s="48">
        <v>9</v>
      </c>
      <c r="B25" s="59" t="s">
        <v>25</v>
      </c>
      <c r="C25" s="55" t="s">
        <v>24</v>
      </c>
      <c r="D25" s="55">
        <v>1</v>
      </c>
      <c r="E25" s="56"/>
      <c r="F25" s="57">
        <f t="shared" si="0"/>
        <v>0</v>
      </c>
      <c r="G25" s="60"/>
      <c r="H25" s="57">
        <f t="shared" si="1"/>
        <v>0</v>
      </c>
      <c r="L25" s="40"/>
      <c r="N25" s="41"/>
    </row>
    <row r="26" spans="1:14" s="39" customFormat="1" ht="15.95" customHeight="1">
      <c r="A26" s="48">
        <v>10</v>
      </c>
      <c r="B26" s="59" t="s">
        <v>26</v>
      </c>
      <c r="C26" s="55" t="s">
        <v>24</v>
      </c>
      <c r="D26" s="55">
        <v>1</v>
      </c>
      <c r="E26" s="56"/>
      <c r="F26" s="57">
        <f t="shared" si="0"/>
        <v>0</v>
      </c>
      <c r="G26" s="60"/>
      <c r="H26" s="57">
        <f t="shared" si="1"/>
        <v>0</v>
      </c>
      <c r="L26" s="40"/>
      <c r="N26" s="41"/>
    </row>
    <row r="27" spans="1:14" s="39" customFormat="1" ht="15.95" customHeight="1">
      <c r="A27" s="61">
        <v>11</v>
      </c>
      <c r="B27" s="62" t="s">
        <v>27</v>
      </c>
      <c r="C27" s="63" t="s">
        <v>28</v>
      </c>
      <c r="D27" s="63">
        <v>250</v>
      </c>
      <c r="E27" s="64"/>
      <c r="F27" s="65">
        <f t="shared" ref="F27:F53" si="2">E27*D27</f>
        <v>0</v>
      </c>
      <c r="G27" s="66"/>
      <c r="H27" s="65">
        <f t="shared" ref="H27:H48" si="3">G27*D27</f>
        <v>0</v>
      </c>
      <c r="L27" s="40"/>
      <c r="N27" s="41"/>
    </row>
    <row r="28" spans="1:14" s="39" customFormat="1" ht="15.95" customHeight="1">
      <c r="A28" s="61">
        <v>12</v>
      </c>
      <c r="B28" s="67" t="s">
        <v>29</v>
      </c>
      <c r="C28" s="63" t="s">
        <v>28</v>
      </c>
      <c r="D28" s="63">
        <v>1000</v>
      </c>
      <c r="E28" s="64"/>
      <c r="F28" s="65">
        <f t="shared" si="2"/>
        <v>0</v>
      </c>
      <c r="G28" s="66"/>
      <c r="H28" s="65">
        <f t="shared" si="3"/>
        <v>0</v>
      </c>
      <c r="L28" s="40"/>
      <c r="N28" s="41"/>
    </row>
    <row r="29" spans="1:14" s="39" customFormat="1" ht="15.95" customHeight="1">
      <c r="A29" s="61">
        <v>13</v>
      </c>
      <c r="B29" s="67" t="s">
        <v>30</v>
      </c>
      <c r="C29" s="63" t="s">
        <v>28</v>
      </c>
      <c r="D29" s="63">
        <v>250</v>
      </c>
      <c r="E29" s="64"/>
      <c r="F29" s="65">
        <f t="shared" si="2"/>
        <v>0</v>
      </c>
      <c r="G29" s="66"/>
      <c r="H29" s="65">
        <f t="shared" si="3"/>
        <v>0</v>
      </c>
      <c r="L29" s="40"/>
      <c r="N29" s="41"/>
    </row>
    <row r="30" spans="1:14" s="39" customFormat="1" ht="15.95" customHeight="1">
      <c r="A30" s="61">
        <v>14</v>
      </c>
      <c r="B30" s="67" t="s">
        <v>31</v>
      </c>
      <c r="C30" s="63" t="s">
        <v>28</v>
      </c>
      <c r="D30" s="63">
        <v>850</v>
      </c>
      <c r="E30" s="64"/>
      <c r="F30" s="65">
        <f t="shared" si="2"/>
        <v>0</v>
      </c>
      <c r="G30" s="66"/>
      <c r="H30" s="65">
        <f t="shared" si="3"/>
        <v>0</v>
      </c>
      <c r="L30" s="40"/>
      <c r="N30" s="41"/>
    </row>
    <row r="31" spans="1:14" s="39" customFormat="1" ht="15.95" customHeight="1">
      <c r="A31" s="61">
        <v>15</v>
      </c>
      <c r="B31" s="67" t="s">
        <v>32</v>
      </c>
      <c r="C31" s="63" t="s">
        <v>33</v>
      </c>
      <c r="D31" s="63">
        <v>150</v>
      </c>
      <c r="E31" s="64"/>
      <c r="F31" s="65">
        <f t="shared" si="2"/>
        <v>0</v>
      </c>
      <c r="G31" s="66"/>
      <c r="H31" s="65">
        <f t="shared" si="3"/>
        <v>0</v>
      </c>
      <c r="L31" s="40"/>
      <c r="N31" s="41"/>
    </row>
    <row r="32" spans="1:14" s="39" customFormat="1" ht="15.95" customHeight="1">
      <c r="A32" s="61">
        <v>16</v>
      </c>
      <c r="B32" s="67" t="s">
        <v>34</v>
      </c>
      <c r="C32" s="63" t="s">
        <v>33</v>
      </c>
      <c r="D32" s="63">
        <v>15</v>
      </c>
      <c r="E32" s="64"/>
      <c r="F32" s="65">
        <f t="shared" si="2"/>
        <v>0</v>
      </c>
      <c r="G32" s="66"/>
      <c r="H32" s="65">
        <f t="shared" si="3"/>
        <v>0</v>
      </c>
      <c r="L32" s="40"/>
      <c r="N32" s="41"/>
    </row>
    <row r="33" spans="1:14" s="39" customFormat="1" ht="15.95" customHeight="1">
      <c r="A33" s="61">
        <v>17</v>
      </c>
      <c r="B33" s="67" t="s">
        <v>35</v>
      </c>
      <c r="C33" s="63" t="s">
        <v>33</v>
      </c>
      <c r="D33" s="63">
        <v>5</v>
      </c>
      <c r="E33" s="64"/>
      <c r="F33" s="65">
        <f t="shared" si="2"/>
        <v>0</v>
      </c>
      <c r="G33" s="66"/>
      <c r="H33" s="65">
        <f t="shared" si="3"/>
        <v>0</v>
      </c>
      <c r="L33" s="40"/>
      <c r="N33" s="41"/>
    </row>
    <row r="34" spans="1:14" s="39" customFormat="1" ht="15.95" customHeight="1">
      <c r="A34" s="61">
        <v>18</v>
      </c>
      <c r="B34" s="67" t="s">
        <v>36</v>
      </c>
      <c r="C34" s="63" t="s">
        <v>33</v>
      </c>
      <c r="D34" s="63">
        <v>6</v>
      </c>
      <c r="E34" s="64"/>
      <c r="F34" s="65">
        <f t="shared" si="2"/>
        <v>0</v>
      </c>
      <c r="G34" s="66"/>
      <c r="H34" s="65">
        <f t="shared" si="3"/>
        <v>0</v>
      </c>
      <c r="L34" s="40"/>
      <c r="N34" s="41"/>
    </row>
    <row r="35" spans="1:14" s="39" customFormat="1" ht="15.95" customHeight="1">
      <c r="A35" s="61">
        <v>19</v>
      </c>
      <c r="B35" s="67" t="s">
        <v>37</v>
      </c>
      <c r="C35" s="63" t="s">
        <v>33</v>
      </c>
      <c r="D35" s="63">
        <v>1</v>
      </c>
      <c r="E35" s="64"/>
      <c r="F35" s="65">
        <f t="shared" si="2"/>
        <v>0</v>
      </c>
      <c r="G35" s="66"/>
      <c r="H35" s="65">
        <f t="shared" si="3"/>
        <v>0</v>
      </c>
      <c r="L35" s="40"/>
      <c r="N35" s="41"/>
    </row>
    <row r="36" spans="1:14" s="39" customFormat="1" ht="15.95" customHeight="1">
      <c r="A36" s="61">
        <v>20</v>
      </c>
      <c r="B36" s="67" t="s">
        <v>38</v>
      </c>
      <c r="C36" s="63" t="s">
        <v>33</v>
      </c>
      <c r="D36" s="63">
        <v>6</v>
      </c>
      <c r="E36" s="64"/>
      <c r="F36" s="65">
        <f t="shared" si="2"/>
        <v>0</v>
      </c>
      <c r="G36" s="66"/>
      <c r="H36" s="65">
        <f t="shared" si="3"/>
        <v>0</v>
      </c>
      <c r="L36" s="40"/>
      <c r="N36" s="41"/>
    </row>
    <row r="37" spans="1:14" s="39" customFormat="1" ht="15.95" customHeight="1">
      <c r="A37" s="61">
        <v>21</v>
      </c>
      <c r="B37" s="67" t="s">
        <v>39</v>
      </c>
      <c r="C37" s="63" t="s">
        <v>33</v>
      </c>
      <c r="D37" s="63">
        <v>26</v>
      </c>
      <c r="E37" s="64"/>
      <c r="F37" s="65">
        <f t="shared" si="2"/>
        <v>0</v>
      </c>
      <c r="G37" s="66"/>
      <c r="H37" s="65">
        <f t="shared" si="3"/>
        <v>0</v>
      </c>
      <c r="L37" s="40"/>
      <c r="N37" s="41"/>
    </row>
    <row r="38" spans="1:14" s="39" customFormat="1" ht="15.95" customHeight="1">
      <c r="A38" s="61">
        <v>22</v>
      </c>
      <c r="B38" s="67" t="s">
        <v>40</v>
      </c>
      <c r="C38" s="63" t="s">
        <v>33</v>
      </c>
      <c r="D38" s="63">
        <v>5</v>
      </c>
      <c r="E38" s="64"/>
      <c r="F38" s="65">
        <f t="shared" si="2"/>
        <v>0</v>
      </c>
      <c r="G38" s="66"/>
      <c r="H38" s="65">
        <f t="shared" si="3"/>
        <v>0</v>
      </c>
      <c r="L38" s="40"/>
      <c r="N38" s="41"/>
    </row>
    <row r="39" spans="1:14" s="39" customFormat="1" ht="15.95" customHeight="1">
      <c r="A39" s="61">
        <v>23</v>
      </c>
      <c r="B39" s="67" t="s">
        <v>41</v>
      </c>
      <c r="C39" s="63" t="s">
        <v>33</v>
      </c>
      <c r="D39" s="63">
        <v>20</v>
      </c>
      <c r="E39" s="64"/>
      <c r="F39" s="65">
        <f t="shared" si="2"/>
        <v>0</v>
      </c>
      <c r="G39" s="66"/>
      <c r="H39" s="65">
        <f t="shared" si="3"/>
        <v>0</v>
      </c>
      <c r="L39" s="40"/>
      <c r="N39" s="41"/>
    </row>
    <row r="40" spans="1:14" s="39" customFormat="1" ht="15.95" customHeight="1">
      <c r="A40" s="61">
        <v>24</v>
      </c>
      <c r="B40" s="67" t="s">
        <v>42</v>
      </c>
      <c r="C40" s="63" t="s">
        <v>33</v>
      </c>
      <c r="D40" s="63">
        <v>43</v>
      </c>
      <c r="E40" s="64"/>
      <c r="F40" s="65">
        <f t="shared" si="2"/>
        <v>0</v>
      </c>
      <c r="G40" s="66"/>
      <c r="H40" s="65">
        <f t="shared" si="3"/>
        <v>0</v>
      </c>
      <c r="L40" s="40"/>
      <c r="N40" s="41"/>
    </row>
    <row r="41" spans="1:14" s="39" customFormat="1" ht="15.95" customHeight="1">
      <c r="A41" s="61">
        <v>25</v>
      </c>
      <c r="B41" s="62" t="s">
        <v>43</v>
      </c>
      <c r="C41" s="63" t="s">
        <v>33</v>
      </c>
      <c r="D41" s="55">
        <v>46</v>
      </c>
      <c r="E41" s="68"/>
      <c r="F41" s="65">
        <f t="shared" si="2"/>
        <v>0</v>
      </c>
      <c r="G41" s="69"/>
      <c r="H41" s="65">
        <f t="shared" si="3"/>
        <v>0</v>
      </c>
      <c r="L41" s="40"/>
      <c r="N41" s="41"/>
    </row>
    <row r="42" spans="1:14" s="39" customFormat="1" ht="15.95" customHeight="1">
      <c r="A42" s="61">
        <v>26</v>
      </c>
      <c r="B42" s="62" t="s">
        <v>44</v>
      </c>
      <c r="C42" s="63" t="s">
        <v>33</v>
      </c>
      <c r="D42" s="55">
        <v>9</v>
      </c>
      <c r="E42" s="68"/>
      <c r="F42" s="65">
        <f t="shared" si="2"/>
        <v>0</v>
      </c>
      <c r="G42" s="69"/>
      <c r="H42" s="65">
        <f t="shared" si="3"/>
        <v>0</v>
      </c>
      <c r="L42" s="40"/>
      <c r="N42" s="41"/>
    </row>
    <row r="43" spans="1:14" s="39" customFormat="1" ht="15.95" customHeight="1">
      <c r="A43" s="61">
        <v>27</v>
      </c>
      <c r="B43" s="62" t="s">
        <v>45</v>
      </c>
      <c r="C43" s="63" t="s">
        <v>33</v>
      </c>
      <c r="D43" s="55">
        <v>5</v>
      </c>
      <c r="E43" s="68"/>
      <c r="F43" s="65">
        <f t="shared" si="2"/>
        <v>0</v>
      </c>
      <c r="G43" s="69"/>
      <c r="H43" s="65">
        <f t="shared" si="3"/>
        <v>0</v>
      </c>
      <c r="L43" s="40"/>
      <c r="N43" s="41"/>
    </row>
    <row r="44" spans="1:14" s="39" customFormat="1" ht="15.95" customHeight="1">
      <c r="A44" s="61">
        <v>28</v>
      </c>
      <c r="B44" s="62" t="s">
        <v>46</v>
      </c>
      <c r="C44" s="63" t="s">
        <v>33</v>
      </c>
      <c r="D44" s="55">
        <v>25</v>
      </c>
      <c r="E44" s="68"/>
      <c r="F44" s="65">
        <f t="shared" si="2"/>
        <v>0</v>
      </c>
      <c r="G44" s="69"/>
      <c r="H44" s="65">
        <f t="shared" si="3"/>
        <v>0</v>
      </c>
      <c r="L44" s="40"/>
      <c r="N44" s="41"/>
    </row>
    <row r="45" spans="1:14" s="39" customFormat="1" ht="15.95" customHeight="1">
      <c r="A45" s="61">
        <v>29</v>
      </c>
      <c r="B45" s="62" t="s">
        <v>47</v>
      </c>
      <c r="C45" s="63" t="s">
        <v>33</v>
      </c>
      <c r="D45" s="55">
        <v>11</v>
      </c>
      <c r="E45" s="68"/>
      <c r="F45" s="65">
        <f t="shared" si="2"/>
        <v>0</v>
      </c>
      <c r="G45" s="69"/>
      <c r="H45" s="65">
        <f t="shared" si="3"/>
        <v>0</v>
      </c>
      <c r="L45" s="40"/>
      <c r="N45" s="41"/>
    </row>
    <row r="46" spans="1:14" s="39" customFormat="1" ht="15.95" customHeight="1">
      <c r="A46" s="61">
        <v>30</v>
      </c>
      <c r="B46" s="62" t="s">
        <v>48</v>
      </c>
      <c r="C46" s="63" t="s">
        <v>33</v>
      </c>
      <c r="D46" s="55">
        <v>20</v>
      </c>
      <c r="E46" s="68"/>
      <c r="F46" s="65">
        <f t="shared" si="2"/>
        <v>0</v>
      </c>
      <c r="G46" s="69"/>
      <c r="H46" s="65">
        <f t="shared" si="3"/>
        <v>0</v>
      </c>
      <c r="L46" s="40"/>
      <c r="N46" s="41"/>
    </row>
    <row r="47" spans="1:14" s="39" customFormat="1" ht="15.95" customHeight="1">
      <c r="A47" s="61">
        <v>31</v>
      </c>
      <c r="B47" s="62" t="s">
        <v>49</v>
      </c>
      <c r="C47" s="63" t="s">
        <v>33</v>
      </c>
      <c r="D47" s="55">
        <v>9</v>
      </c>
      <c r="E47" s="68"/>
      <c r="F47" s="65">
        <f t="shared" si="2"/>
        <v>0</v>
      </c>
      <c r="G47" s="69"/>
      <c r="H47" s="65">
        <f t="shared" si="3"/>
        <v>0</v>
      </c>
      <c r="L47" s="40"/>
      <c r="N47" s="41"/>
    </row>
    <row r="48" spans="1:14" s="39" customFormat="1" ht="15.95" customHeight="1">
      <c r="A48" s="61">
        <v>32</v>
      </c>
      <c r="B48" s="62" t="s">
        <v>50</v>
      </c>
      <c r="C48" s="55" t="s">
        <v>33</v>
      </c>
      <c r="D48" s="55">
        <v>1</v>
      </c>
      <c r="E48" s="68"/>
      <c r="F48" s="65">
        <f t="shared" si="2"/>
        <v>0</v>
      </c>
      <c r="G48" s="69"/>
      <c r="H48" s="65">
        <f t="shared" si="3"/>
        <v>0</v>
      </c>
      <c r="L48" s="40"/>
      <c r="N48" s="41"/>
    </row>
    <row r="49" spans="1:14" s="39" customFormat="1" ht="15.95" customHeight="1">
      <c r="A49" s="61">
        <v>33</v>
      </c>
      <c r="B49" s="62" t="s">
        <v>51</v>
      </c>
      <c r="C49" s="55" t="s">
        <v>33</v>
      </c>
      <c r="D49" s="55">
        <v>3</v>
      </c>
      <c r="E49" s="68"/>
      <c r="F49" s="65">
        <f t="shared" si="2"/>
        <v>0</v>
      </c>
      <c r="G49" s="69"/>
      <c r="H49" s="57">
        <f t="shared" ref="H49:H65" si="4">SUM(D49*G49)</f>
        <v>0</v>
      </c>
      <c r="L49" s="40"/>
      <c r="N49" s="41"/>
    </row>
    <row r="50" spans="1:14" s="39" customFormat="1" ht="15.95" customHeight="1">
      <c r="A50" s="61">
        <v>34</v>
      </c>
      <c r="B50" s="70" t="s">
        <v>52</v>
      </c>
      <c r="C50" s="55" t="s">
        <v>33</v>
      </c>
      <c r="D50" s="55">
        <v>12</v>
      </c>
      <c r="E50" s="68"/>
      <c r="F50" s="65">
        <f t="shared" si="2"/>
        <v>0</v>
      </c>
      <c r="G50" s="69"/>
      <c r="H50" s="57">
        <f t="shared" si="4"/>
        <v>0</v>
      </c>
      <c r="L50" s="40"/>
      <c r="N50" s="41"/>
    </row>
    <row r="51" spans="1:14" s="39" customFormat="1" ht="15.95" customHeight="1">
      <c r="A51" s="61">
        <v>35</v>
      </c>
      <c r="B51" s="62" t="s">
        <v>53</v>
      </c>
      <c r="C51" s="71" t="s">
        <v>33</v>
      </c>
      <c r="D51" s="55">
        <v>5</v>
      </c>
      <c r="E51" s="68"/>
      <c r="F51" s="65">
        <f t="shared" si="2"/>
        <v>0</v>
      </c>
      <c r="G51" s="69"/>
      <c r="H51" s="57">
        <f t="shared" si="4"/>
        <v>0</v>
      </c>
      <c r="L51" s="40"/>
      <c r="N51" s="41"/>
    </row>
    <row r="52" spans="1:14" s="39" customFormat="1" ht="15.95" customHeight="1">
      <c r="A52" s="61">
        <v>36</v>
      </c>
      <c r="B52" s="59" t="s">
        <v>54</v>
      </c>
      <c r="C52" s="55" t="s">
        <v>33</v>
      </c>
      <c r="D52" s="55">
        <v>2</v>
      </c>
      <c r="E52" s="68"/>
      <c r="F52" s="65">
        <f t="shared" si="2"/>
        <v>0</v>
      </c>
      <c r="G52" s="69"/>
      <c r="H52" s="57">
        <f t="shared" si="4"/>
        <v>0</v>
      </c>
      <c r="L52" s="40"/>
      <c r="N52" s="41"/>
    </row>
    <row r="53" spans="1:14" s="39" customFormat="1" ht="15.95" customHeight="1">
      <c r="A53" s="61">
        <v>37</v>
      </c>
      <c r="B53" s="70" t="s">
        <v>55</v>
      </c>
      <c r="C53" s="55" t="s">
        <v>33</v>
      </c>
      <c r="D53" s="55">
        <v>2</v>
      </c>
      <c r="E53" s="68"/>
      <c r="F53" s="65">
        <f t="shared" si="2"/>
        <v>0</v>
      </c>
      <c r="G53" s="69"/>
      <c r="H53" s="57">
        <f t="shared" si="4"/>
        <v>0</v>
      </c>
      <c r="L53" s="40"/>
      <c r="N53" s="41"/>
    </row>
    <row r="54" spans="1:14" s="39" customFormat="1" ht="15.95" customHeight="1">
      <c r="A54" s="61">
        <v>38</v>
      </c>
      <c r="B54" s="62" t="s">
        <v>56</v>
      </c>
      <c r="C54" s="71"/>
      <c r="D54" s="55"/>
      <c r="E54" s="68"/>
      <c r="F54" s="65"/>
      <c r="G54" s="69"/>
      <c r="H54" s="57">
        <f t="shared" si="4"/>
        <v>0</v>
      </c>
      <c r="L54" s="40"/>
      <c r="N54" s="41"/>
    </row>
    <row r="55" spans="1:14" s="39" customFormat="1" ht="15.95" customHeight="1">
      <c r="A55" s="61">
        <v>39</v>
      </c>
      <c r="B55" s="62" t="s">
        <v>57</v>
      </c>
      <c r="C55" s="55" t="s">
        <v>17</v>
      </c>
      <c r="D55" s="55">
        <v>18</v>
      </c>
      <c r="E55" s="68"/>
      <c r="F55" s="65">
        <f>E55*D55</f>
        <v>0</v>
      </c>
      <c r="G55" s="69"/>
      <c r="H55" s="57">
        <f t="shared" si="4"/>
        <v>0</v>
      </c>
      <c r="L55" s="40"/>
      <c r="N55" s="41"/>
    </row>
    <row r="56" spans="1:14" s="39" customFormat="1" ht="15.95" customHeight="1">
      <c r="A56" s="48">
        <v>40</v>
      </c>
      <c r="B56" s="62" t="s">
        <v>58</v>
      </c>
      <c r="C56" s="55" t="s">
        <v>17</v>
      </c>
      <c r="D56" s="55">
        <v>24</v>
      </c>
      <c r="E56" s="68"/>
      <c r="F56" s="65">
        <f>E56*D56</f>
        <v>0</v>
      </c>
      <c r="G56" s="69"/>
      <c r="H56" s="57">
        <f t="shared" si="4"/>
        <v>0</v>
      </c>
      <c r="L56" s="40"/>
      <c r="N56" s="41"/>
    </row>
    <row r="57" spans="1:14" s="39" customFormat="1" ht="15.95" customHeight="1">
      <c r="A57" s="61">
        <v>41</v>
      </c>
      <c r="B57" s="72" t="s">
        <v>59</v>
      </c>
      <c r="C57" s="55" t="s">
        <v>17</v>
      </c>
      <c r="D57" s="55">
        <v>20</v>
      </c>
      <c r="E57" s="68"/>
      <c r="F57" s="73">
        <f>E57*D57</f>
        <v>0</v>
      </c>
      <c r="G57" s="69"/>
      <c r="H57" s="57">
        <f t="shared" si="4"/>
        <v>0</v>
      </c>
      <c r="L57" s="40"/>
      <c r="N57" s="41"/>
    </row>
    <row r="58" spans="1:14" s="39" customFormat="1" ht="15.95" customHeight="1">
      <c r="A58" s="61">
        <v>42</v>
      </c>
      <c r="B58" s="54" t="s">
        <v>60</v>
      </c>
      <c r="C58" s="55" t="s">
        <v>33</v>
      </c>
      <c r="D58" s="55">
        <v>1</v>
      </c>
      <c r="E58" s="56"/>
      <c r="F58" s="57">
        <f>SUM(D58*E58)</f>
        <v>0</v>
      </c>
      <c r="G58" s="58"/>
      <c r="H58" s="57">
        <f t="shared" si="4"/>
        <v>0</v>
      </c>
      <c r="L58" s="40"/>
      <c r="N58" s="41"/>
    </row>
    <row r="59" spans="1:14" s="39" customFormat="1" ht="15.95" customHeight="1">
      <c r="A59" s="61">
        <v>43</v>
      </c>
      <c r="B59" s="74" t="s">
        <v>61</v>
      </c>
      <c r="C59" s="63" t="s">
        <v>28</v>
      </c>
      <c r="D59" s="63">
        <v>12</v>
      </c>
      <c r="E59" s="64"/>
      <c r="F59" s="75">
        <f t="shared" ref="F59:F65" si="5">E59*D59</f>
        <v>0</v>
      </c>
      <c r="G59" s="66"/>
      <c r="H59" s="57">
        <f t="shared" si="4"/>
        <v>0</v>
      </c>
    </row>
    <row r="60" spans="1:14" s="39" customFormat="1" ht="15.95" customHeight="1">
      <c r="A60" s="61">
        <v>44</v>
      </c>
      <c r="B60" s="62" t="s">
        <v>62</v>
      </c>
      <c r="C60" s="63" t="s">
        <v>28</v>
      </c>
      <c r="D60" s="63">
        <v>120</v>
      </c>
      <c r="E60" s="64"/>
      <c r="F60" s="65">
        <f t="shared" si="5"/>
        <v>0</v>
      </c>
      <c r="G60" s="66"/>
      <c r="H60" s="57">
        <f t="shared" si="4"/>
        <v>0</v>
      </c>
      <c r="L60" s="40"/>
      <c r="N60" s="41"/>
    </row>
    <row r="61" spans="1:14" s="39" customFormat="1" ht="15.95" customHeight="1">
      <c r="A61" s="61">
        <v>45</v>
      </c>
      <c r="B61" s="76" t="s">
        <v>29</v>
      </c>
      <c r="C61" s="63" t="s">
        <v>28</v>
      </c>
      <c r="D61" s="63">
        <v>120</v>
      </c>
      <c r="E61" s="64"/>
      <c r="F61" s="65">
        <f t="shared" si="5"/>
        <v>0</v>
      </c>
      <c r="G61" s="66"/>
      <c r="H61" s="57">
        <f t="shared" si="4"/>
        <v>0</v>
      </c>
      <c r="L61" s="40"/>
      <c r="N61" s="41"/>
    </row>
    <row r="62" spans="1:14" s="39" customFormat="1" ht="15.95" customHeight="1">
      <c r="A62" s="61">
        <v>46</v>
      </c>
      <c r="B62" s="67" t="s">
        <v>31</v>
      </c>
      <c r="C62" s="63" t="s">
        <v>28</v>
      </c>
      <c r="D62" s="63">
        <v>120</v>
      </c>
      <c r="E62" s="64"/>
      <c r="F62" s="65">
        <f t="shared" si="5"/>
        <v>0</v>
      </c>
      <c r="G62" s="66"/>
      <c r="H62" s="57">
        <f t="shared" si="4"/>
        <v>0</v>
      </c>
      <c r="L62" s="40"/>
      <c r="N62" s="41"/>
    </row>
    <row r="63" spans="1:14" s="39" customFormat="1" ht="15.95" customHeight="1">
      <c r="A63" s="61">
        <v>47</v>
      </c>
      <c r="B63" s="67" t="s">
        <v>63</v>
      </c>
      <c r="C63" s="63" t="s">
        <v>28</v>
      </c>
      <c r="D63" s="63">
        <v>150</v>
      </c>
      <c r="E63" s="64"/>
      <c r="F63" s="65">
        <f t="shared" si="5"/>
        <v>0</v>
      </c>
      <c r="G63" s="66"/>
      <c r="H63" s="57">
        <f t="shared" si="4"/>
        <v>0</v>
      </c>
      <c r="L63" s="40"/>
      <c r="N63" s="41"/>
    </row>
    <row r="64" spans="1:14" s="39" customFormat="1" ht="15.95" customHeight="1">
      <c r="A64" s="48">
        <v>48</v>
      </c>
      <c r="B64" s="62" t="s">
        <v>64</v>
      </c>
      <c r="C64" s="55" t="s">
        <v>28</v>
      </c>
      <c r="D64" s="55">
        <v>20</v>
      </c>
      <c r="E64" s="68"/>
      <c r="F64" s="73">
        <f t="shared" si="5"/>
        <v>0</v>
      </c>
      <c r="G64" s="69"/>
      <c r="H64" s="57">
        <f t="shared" si="4"/>
        <v>0</v>
      </c>
      <c r="L64" s="40"/>
      <c r="N64" s="41"/>
    </row>
    <row r="65" spans="1:14" s="39" customFormat="1" ht="15.95" customHeight="1">
      <c r="A65" s="48">
        <v>49</v>
      </c>
      <c r="B65" s="74" t="s">
        <v>65</v>
      </c>
      <c r="C65" s="63" t="s">
        <v>33</v>
      </c>
      <c r="D65" s="63">
        <v>10</v>
      </c>
      <c r="E65" s="64"/>
      <c r="F65" s="75">
        <f t="shared" si="5"/>
        <v>0</v>
      </c>
      <c r="G65" s="66"/>
      <c r="H65" s="57">
        <f t="shared" si="4"/>
        <v>0</v>
      </c>
    </row>
    <row r="66" spans="1:14" s="39" customFormat="1" ht="15.95" customHeight="1">
      <c r="A66" s="48">
        <v>50</v>
      </c>
      <c r="B66" s="77" t="s">
        <v>66</v>
      </c>
      <c r="C66" s="78"/>
      <c r="D66" s="79">
        <v>1</v>
      </c>
      <c r="E66" s="80"/>
      <c r="F66" s="81">
        <f>SUM(F18:F65)</f>
        <v>0</v>
      </c>
      <c r="G66" s="82"/>
      <c r="H66" s="83">
        <f>SUM(H18:H65)</f>
        <v>0</v>
      </c>
    </row>
    <row r="67" spans="1:14" s="39" customFormat="1" ht="15.95" customHeight="1">
      <c r="A67" s="48">
        <v>51</v>
      </c>
      <c r="B67" s="84" t="s">
        <v>67</v>
      </c>
      <c r="C67" s="85">
        <v>0.08</v>
      </c>
      <c r="D67" s="86"/>
      <c r="E67" s="87"/>
      <c r="F67" s="88"/>
      <c r="G67" s="88"/>
      <c r="H67" s="89">
        <f>PRODUCT(H66,C67)</f>
        <v>0</v>
      </c>
    </row>
    <row r="68" spans="1:14" s="39" customFormat="1" ht="15.95" customHeight="1">
      <c r="A68" s="48">
        <v>52</v>
      </c>
      <c r="B68" s="90" t="s">
        <v>68</v>
      </c>
      <c r="C68" s="91"/>
      <c r="D68" s="92"/>
      <c r="E68" s="93"/>
      <c r="F68" s="94"/>
      <c r="G68" s="94"/>
      <c r="H68" s="95">
        <f>F66+H66+H67</f>
        <v>0</v>
      </c>
    </row>
    <row r="69" spans="1:14" s="39" customFormat="1" ht="15.95" customHeight="1">
      <c r="A69" s="48">
        <v>53</v>
      </c>
      <c r="B69" s="96"/>
      <c r="C69" s="97"/>
      <c r="D69" s="98"/>
      <c r="E69" s="99"/>
      <c r="F69" s="25"/>
      <c r="G69" s="25"/>
      <c r="H69" s="25"/>
      <c r="I69" s="100"/>
    </row>
    <row r="70" spans="1:14" s="39" customFormat="1" ht="15.95" customHeight="1">
      <c r="A70" s="48">
        <v>54</v>
      </c>
      <c r="B70" s="101" t="s">
        <v>4</v>
      </c>
      <c r="C70" s="102"/>
      <c r="D70" s="63"/>
      <c r="E70" s="64"/>
      <c r="F70" s="65"/>
      <c r="G70" s="66"/>
      <c r="H70" s="65"/>
    </row>
    <row r="71" spans="1:14" s="39" customFormat="1" ht="15.95" customHeight="1">
      <c r="A71" s="48">
        <v>55</v>
      </c>
      <c r="B71" s="59" t="s">
        <v>18</v>
      </c>
      <c r="C71" s="55" t="s">
        <v>17</v>
      </c>
      <c r="D71" s="55">
        <v>10</v>
      </c>
      <c r="E71" s="56"/>
      <c r="F71" s="57">
        <f>SUM(D71*E71)</f>
        <v>0</v>
      </c>
      <c r="G71" s="58"/>
      <c r="H71" s="57">
        <f t="shared" ref="H71:H98" si="6">SUM(D71*G71)</f>
        <v>0</v>
      </c>
      <c r="L71" s="40"/>
      <c r="N71" s="41"/>
    </row>
    <row r="72" spans="1:14" s="39" customFormat="1" ht="15.95" customHeight="1">
      <c r="A72" s="48">
        <v>56</v>
      </c>
      <c r="B72" s="54" t="s">
        <v>19</v>
      </c>
      <c r="C72" s="55" t="s">
        <v>17</v>
      </c>
      <c r="D72" s="55">
        <v>4</v>
      </c>
      <c r="E72" s="56"/>
      <c r="F72" s="57">
        <f>SUM(D72*E72)</f>
        <v>0</v>
      </c>
      <c r="G72" s="58"/>
      <c r="H72" s="57">
        <f t="shared" si="6"/>
        <v>0</v>
      </c>
      <c r="L72" s="40"/>
      <c r="N72" s="41"/>
    </row>
    <row r="73" spans="1:14" s="39" customFormat="1" ht="15.95" customHeight="1">
      <c r="A73" s="48">
        <v>57</v>
      </c>
      <c r="B73" s="54" t="s">
        <v>22</v>
      </c>
      <c r="C73" s="55" t="s">
        <v>17</v>
      </c>
      <c r="D73" s="55">
        <v>4</v>
      </c>
      <c r="E73" s="56"/>
      <c r="F73" s="57">
        <f>SUM(D73*E73)</f>
        <v>0</v>
      </c>
      <c r="G73" s="58"/>
      <c r="H73" s="57">
        <f t="shared" si="6"/>
        <v>0</v>
      </c>
      <c r="L73" s="40"/>
      <c r="N73" s="41"/>
    </row>
    <row r="74" spans="1:14" s="39" customFormat="1" ht="15.95" customHeight="1">
      <c r="A74" s="61">
        <v>58</v>
      </c>
      <c r="B74" s="54" t="s">
        <v>23</v>
      </c>
      <c r="C74" s="55" t="s">
        <v>24</v>
      </c>
      <c r="D74" s="55">
        <v>1</v>
      </c>
      <c r="E74" s="56"/>
      <c r="F74" s="57">
        <f>SUM(D74*E74)</f>
        <v>0</v>
      </c>
      <c r="G74" s="58"/>
      <c r="H74" s="57">
        <f t="shared" si="6"/>
        <v>0</v>
      </c>
      <c r="L74" s="40"/>
      <c r="N74" s="41"/>
    </row>
    <row r="75" spans="1:14" s="39" customFormat="1" ht="15.95" customHeight="1">
      <c r="A75" s="61">
        <v>59</v>
      </c>
      <c r="B75" s="54" t="s">
        <v>60</v>
      </c>
      <c r="C75" s="55" t="s">
        <v>33</v>
      </c>
      <c r="D75" s="55">
        <v>1</v>
      </c>
      <c r="E75" s="56"/>
      <c r="F75" s="57">
        <f>SUM(D75*E75)</f>
        <v>0</v>
      </c>
      <c r="G75" s="58"/>
      <c r="H75" s="57">
        <f t="shared" si="6"/>
        <v>0</v>
      </c>
      <c r="L75" s="40"/>
      <c r="N75" s="41"/>
    </row>
    <row r="76" spans="1:14" s="39" customFormat="1" ht="15.95" customHeight="1">
      <c r="A76" s="61">
        <v>60</v>
      </c>
      <c r="B76" s="62" t="s">
        <v>27</v>
      </c>
      <c r="C76" s="63" t="s">
        <v>28</v>
      </c>
      <c r="D76" s="63">
        <v>250</v>
      </c>
      <c r="E76" s="64"/>
      <c r="F76" s="65">
        <f t="shared" ref="F76:F98" si="7">E76*D76</f>
        <v>0</v>
      </c>
      <c r="G76" s="66"/>
      <c r="H76" s="57">
        <f t="shared" si="6"/>
        <v>0</v>
      </c>
      <c r="L76" s="40"/>
      <c r="N76" s="41"/>
    </row>
    <row r="77" spans="1:14" s="39" customFormat="1" ht="15.95" customHeight="1">
      <c r="A77" s="61">
        <v>61</v>
      </c>
      <c r="B77" s="67" t="s">
        <v>29</v>
      </c>
      <c r="C77" s="63" t="s">
        <v>28</v>
      </c>
      <c r="D77" s="63">
        <v>270</v>
      </c>
      <c r="E77" s="64"/>
      <c r="F77" s="65">
        <f t="shared" si="7"/>
        <v>0</v>
      </c>
      <c r="G77" s="66"/>
      <c r="H77" s="57">
        <f t="shared" si="6"/>
        <v>0</v>
      </c>
      <c r="L77" s="40"/>
      <c r="N77" s="41"/>
    </row>
    <row r="78" spans="1:14" s="39" customFormat="1" ht="15.95" customHeight="1">
      <c r="A78" s="61">
        <v>62</v>
      </c>
      <c r="B78" s="67" t="s">
        <v>30</v>
      </c>
      <c r="C78" s="63" t="s">
        <v>28</v>
      </c>
      <c r="D78" s="63">
        <v>190</v>
      </c>
      <c r="E78" s="64"/>
      <c r="F78" s="65">
        <f t="shared" si="7"/>
        <v>0</v>
      </c>
      <c r="G78" s="66"/>
      <c r="H78" s="57">
        <f t="shared" si="6"/>
        <v>0</v>
      </c>
      <c r="L78" s="40"/>
      <c r="N78" s="41"/>
    </row>
    <row r="79" spans="1:14" s="39" customFormat="1" ht="15.95" customHeight="1">
      <c r="A79" s="61">
        <v>63</v>
      </c>
      <c r="B79" s="67" t="s">
        <v>31</v>
      </c>
      <c r="C79" s="63" t="s">
        <v>28</v>
      </c>
      <c r="D79" s="63">
        <v>400</v>
      </c>
      <c r="E79" s="64"/>
      <c r="F79" s="65">
        <f t="shared" si="7"/>
        <v>0</v>
      </c>
      <c r="G79" s="66"/>
      <c r="H79" s="57">
        <f t="shared" si="6"/>
        <v>0</v>
      </c>
      <c r="L79" s="40"/>
      <c r="N79" s="41"/>
    </row>
    <row r="80" spans="1:14" s="39" customFormat="1" ht="15.95" customHeight="1">
      <c r="A80" s="61">
        <v>64</v>
      </c>
      <c r="B80" s="67" t="s">
        <v>69</v>
      </c>
      <c r="C80" s="63" t="s">
        <v>28</v>
      </c>
      <c r="D80" s="63">
        <v>40</v>
      </c>
      <c r="E80" s="64"/>
      <c r="F80" s="65">
        <f t="shared" si="7"/>
        <v>0</v>
      </c>
      <c r="G80" s="66"/>
      <c r="H80" s="57">
        <f t="shared" si="6"/>
        <v>0</v>
      </c>
      <c r="L80" s="40"/>
      <c r="N80" s="41"/>
    </row>
    <row r="81" spans="1:14" s="39" customFormat="1" ht="15.95" customHeight="1">
      <c r="A81" s="61">
        <v>65</v>
      </c>
      <c r="B81" s="67" t="s">
        <v>63</v>
      </c>
      <c r="C81" s="63" t="s">
        <v>28</v>
      </c>
      <c r="D81" s="63">
        <v>300</v>
      </c>
      <c r="E81" s="64"/>
      <c r="F81" s="65">
        <f t="shared" si="7"/>
        <v>0</v>
      </c>
      <c r="G81" s="66"/>
      <c r="H81" s="57">
        <f t="shared" si="6"/>
        <v>0</v>
      </c>
      <c r="L81" s="40"/>
      <c r="N81" s="41"/>
    </row>
    <row r="82" spans="1:14" s="39" customFormat="1" ht="15.95" customHeight="1">
      <c r="A82" s="61">
        <v>66</v>
      </c>
      <c r="B82" s="67" t="s">
        <v>70</v>
      </c>
      <c r="C82" s="63" t="s">
        <v>28</v>
      </c>
      <c r="D82" s="63">
        <v>40</v>
      </c>
      <c r="E82" s="64"/>
      <c r="F82" s="65">
        <f t="shared" si="7"/>
        <v>0</v>
      </c>
      <c r="G82" s="66"/>
      <c r="H82" s="57">
        <f t="shared" si="6"/>
        <v>0</v>
      </c>
      <c r="L82" s="40"/>
      <c r="N82" s="41"/>
    </row>
    <row r="83" spans="1:14" s="39" customFormat="1" ht="15.95" customHeight="1">
      <c r="A83" s="61">
        <v>67</v>
      </c>
      <c r="B83" s="67" t="s">
        <v>71</v>
      </c>
      <c r="C83" s="63" t="s">
        <v>28</v>
      </c>
      <c r="D83" s="63">
        <v>40</v>
      </c>
      <c r="E83" s="64"/>
      <c r="F83" s="65">
        <f t="shared" si="7"/>
        <v>0</v>
      </c>
      <c r="G83" s="66"/>
      <c r="H83" s="57">
        <f t="shared" si="6"/>
        <v>0</v>
      </c>
      <c r="L83" s="40"/>
      <c r="N83" s="41"/>
    </row>
    <row r="84" spans="1:14" s="39" customFormat="1" ht="15.95" customHeight="1">
      <c r="A84" s="61">
        <v>68</v>
      </c>
      <c r="B84" s="74" t="s">
        <v>72</v>
      </c>
      <c r="C84" s="63" t="s">
        <v>28</v>
      </c>
      <c r="D84" s="63">
        <v>48</v>
      </c>
      <c r="E84" s="64"/>
      <c r="F84" s="75">
        <f t="shared" si="7"/>
        <v>0</v>
      </c>
      <c r="G84" s="66"/>
      <c r="H84" s="57">
        <f t="shared" si="6"/>
        <v>0</v>
      </c>
    </row>
    <row r="85" spans="1:14" s="39" customFormat="1" ht="15.95" customHeight="1">
      <c r="A85" s="61">
        <v>69</v>
      </c>
      <c r="B85" s="74" t="s">
        <v>73</v>
      </c>
      <c r="C85" s="63" t="s">
        <v>28</v>
      </c>
      <c r="D85" s="63">
        <v>60</v>
      </c>
      <c r="E85" s="64"/>
      <c r="F85" s="75">
        <f t="shared" si="7"/>
        <v>0</v>
      </c>
      <c r="G85" s="66"/>
      <c r="H85" s="57">
        <f t="shared" si="6"/>
        <v>0</v>
      </c>
    </row>
    <row r="86" spans="1:14" s="39" customFormat="1" ht="15.95" customHeight="1">
      <c r="A86" s="61">
        <v>70</v>
      </c>
      <c r="B86" s="74" t="s">
        <v>74</v>
      </c>
      <c r="C86" s="63" t="s">
        <v>33</v>
      </c>
      <c r="D86" s="63">
        <v>13</v>
      </c>
      <c r="E86" s="64"/>
      <c r="F86" s="75">
        <f t="shared" si="7"/>
        <v>0</v>
      </c>
      <c r="G86" s="66"/>
      <c r="H86" s="57">
        <f t="shared" si="6"/>
        <v>0</v>
      </c>
    </row>
    <row r="87" spans="1:14" s="39" customFormat="1" ht="15.95" customHeight="1">
      <c r="A87" s="61">
        <v>71</v>
      </c>
      <c r="B87" s="74" t="s">
        <v>75</v>
      </c>
      <c r="C87" s="63" t="s">
        <v>33</v>
      </c>
      <c r="D87" s="63">
        <v>4</v>
      </c>
      <c r="E87" s="64"/>
      <c r="F87" s="75">
        <f t="shared" si="7"/>
        <v>0</v>
      </c>
      <c r="G87" s="66"/>
      <c r="H87" s="57">
        <f t="shared" si="6"/>
        <v>0</v>
      </c>
    </row>
    <row r="88" spans="1:14" s="39" customFormat="1" ht="15.95" customHeight="1">
      <c r="A88" s="61">
        <v>72</v>
      </c>
      <c r="B88" s="74" t="s">
        <v>65</v>
      </c>
      <c r="C88" s="63" t="s">
        <v>33</v>
      </c>
      <c r="D88" s="63">
        <v>22</v>
      </c>
      <c r="E88" s="64"/>
      <c r="F88" s="75">
        <f t="shared" si="7"/>
        <v>0</v>
      </c>
      <c r="G88" s="66"/>
      <c r="H88" s="57">
        <f t="shared" si="6"/>
        <v>0</v>
      </c>
    </row>
    <row r="89" spans="1:14" s="39" customFormat="1" ht="15.95" customHeight="1">
      <c r="A89" s="61">
        <v>73</v>
      </c>
      <c r="B89" s="74" t="s">
        <v>76</v>
      </c>
      <c r="C89" s="63" t="s">
        <v>33</v>
      </c>
      <c r="D89" s="63">
        <v>4</v>
      </c>
      <c r="E89" s="64"/>
      <c r="F89" s="75">
        <f t="shared" si="7"/>
        <v>0</v>
      </c>
      <c r="G89" s="66"/>
      <c r="H89" s="57">
        <f t="shared" si="6"/>
        <v>0</v>
      </c>
    </row>
    <row r="90" spans="1:14" s="39" customFormat="1" ht="15.95" customHeight="1">
      <c r="A90" s="61">
        <v>74</v>
      </c>
      <c r="B90" s="74" t="s">
        <v>77</v>
      </c>
      <c r="C90" s="63" t="s">
        <v>33</v>
      </c>
      <c r="D90" s="63">
        <v>1</v>
      </c>
      <c r="E90" s="64"/>
      <c r="F90" s="75">
        <f t="shared" si="7"/>
        <v>0</v>
      </c>
      <c r="G90" s="66"/>
      <c r="H90" s="57">
        <f t="shared" si="6"/>
        <v>0</v>
      </c>
    </row>
    <row r="91" spans="1:14" s="39" customFormat="1" ht="15.95" customHeight="1">
      <c r="A91" s="61">
        <v>75</v>
      </c>
      <c r="B91" s="74" t="s">
        <v>78</v>
      </c>
      <c r="C91" s="63" t="s">
        <v>33</v>
      </c>
      <c r="D91" s="63">
        <v>1</v>
      </c>
      <c r="E91" s="64"/>
      <c r="F91" s="75">
        <f t="shared" si="7"/>
        <v>0</v>
      </c>
      <c r="G91" s="66"/>
      <c r="H91" s="57">
        <f t="shared" si="6"/>
        <v>0</v>
      </c>
    </row>
    <row r="92" spans="1:14" s="39" customFormat="1" ht="15.95" customHeight="1">
      <c r="A92" s="61">
        <v>76</v>
      </c>
      <c r="B92" s="67" t="s">
        <v>79</v>
      </c>
      <c r="C92" s="63" t="s">
        <v>33</v>
      </c>
      <c r="D92" s="63">
        <v>7</v>
      </c>
      <c r="E92" s="64"/>
      <c r="F92" s="65">
        <f t="shared" si="7"/>
        <v>0</v>
      </c>
      <c r="G92" s="66"/>
      <c r="H92" s="57">
        <f t="shared" si="6"/>
        <v>0</v>
      </c>
      <c r="L92" s="40"/>
      <c r="N92" s="41"/>
    </row>
    <row r="93" spans="1:14" s="39" customFormat="1" ht="15.95" customHeight="1">
      <c r="A93" s="61">
        <v>77</v>
      </c>
      <c r="B93" s="67" t="s">
        <v>80</v>
      </c>
      <c r="C93" s="63" t="s">
        <v>33</v>
      </c>
      <c r="D93" s="63">
        <v>12</v>
      </c>
      <c r="E93" s="64"/>
      <c r="F93" s="65">
        <f t="shared" si="7"/>
        <v>0</v>
      </c>
      <c r="G93" s="66"/>
      <c r="H93" s="57">
        <f t="shared" si="6"/>
        <v>0</v>
      </c>
      <c r="L93" s="40">
        <f>SUM(D109*G109)</f>
        <v>0</v>
      </c>
      <c r="N93" s="41"/>
    </row>
    <row r="94" spans="1:14" s="39" customFormat="1" ht="15.95" customHeight="1">
      <c r="A94" s="61">
        <v>78</v>
      </c>
      <c r="B94" s="67" t="s">
        <v>81</v>
      </c>
      <c r="C94" s="63" t="s">
        <v>33</v>
      </c>
      <c r="D94" s="63">
        <v>8</v>
      </c>
      <c r="E94" s="64"/>
      <c r="F94" s="65">
        <f t="shared" si="7"/>
        <v>0</v>
      </c>
      <c r="G94" s="66"/>
      <c r="H94" s="57">
        <f t="shared" si="6"/>
        <v>0</v>
      </c>
      <c r="L94" s="40"/>
      <c r="N94" s="41"/>
    </row>
    <row r="95" spans="1:14" s="39" customFormat="1" ht="15.95" customHeight="1">
      <c r="A95" s="61">
        <v>79</v>
      </c>
      <c r="B95" s="67" t="s">
        <v>82</v>
      </c>
      <c r="C95" s="55" t="s">
        <v>33</v>
      </c>
      <c r="D95" s="55">
        <v>2</v>
      </c>
      <c r="E95" s="68"/>
      <c r="F95" s="65">
        <f t="shared" si="7"/>
        <v>0</v>
      </c>
      <c r="G95" s="69"/>
      <c r="H95" s="57">
        <f t="shared" si="6"/>
        <v>0</v>
      </c>
      <c r="L95" s="40"/>
      <c r="N95" s="41"/>
    </row>
    <row r="96" spans="1:14" s="39" customFormat="1" ht="15.95" customHeight="1">
      <c r="A96" s="61">
        <v>80</v>
      </c>
      <c r="B96" s="62" t="s">
        <v>83</v>
      </c>
      <c r="C96" s="55" t="s">
        <v>33</v>
      </c>
      <c r="D96" s="55">
        <v>1</v>
      </c>
      <c r="E96" s="68"/>
      <c r="F96" s="65">
        <f t="shared" si="7"/>
        <v>0</v>
      </c>
      <c r="G96" s="69"/>
      <c r="H96" s="57">
        <f t="shared" si="6"/>
        <v>0</v>
      </c>
      <c r="L96" s="40"/>
      <c r="N96" s="41"/>
    </row>
    <row r="97" spans="1:14" s="39" customFormat="1" ht="15.95" customHeight="1">
      <c r="A97" s="48">
        <v>81</v>
      </c>
      <c r="B97" s="70" t="s">
        <v>52</v>
      </c>
      <c r="C97" s="55" t="s">
        <v>33</v>
      </c>
      <c r="D97" s="55">
        <v>2</v>
      </c>
      <c r="E97" s="68"/>
      <c r="F97" s="65">
        <f t="shared" si="7"/>
        <v>0</v>
      </c>
      <c r="G97" s="69"/>
      <c r="H97" s="57">
        <f t="shared" si="6"/>
        <v>0</v>
      </c>
      <c r="L97" s="40"/>
      <c r="N97" s="41"/>
    </row>
    <row r="98" spans="1:14" s="39" customFormat="1" ht="15.95" customHeight="1">
      <c r="A98" s="48">
        <v>82</v>
      </c>
      <c r="B98" s="103" t="s">
        <v>53</v>
      </c>
      <c r="C98" s="55" t="s">
        <v>33</v>
      </c>
      <c r="D98" s="55">
        <v>2</v>
      </c>
      <c r="E98" s="68"/>
      <c r="F98" s="65">
        <f t="shared" si="7"/>
        <v>0</v>
      </c>
      <c r="G98" s="69"/>
      <c r="H98" s="57">
        <f t="shared" si="6"/>
        <v>0</v>
      </c>
      <c r="L98" s="40"/>
      <c r="N98" s="41"/>
    </row>
    <row r="99" spans="1:14" s="39" customFormat="1" ht="15.95" customHeight="1">
      <c r="A99" s="48">
        <v>83</v>
      </c>
      <c r="B99" s="77" t="s">
        <v>66</v>
      </c>
      <c r="C99" s="78"/>
      <c r="D99" s="79">
        <v>1</v>
      </c>
      <c r="E99" s="80"/>
      <c r="F99" s="81">
        <f>SUM(F71:F98)</f>
        <v>0</v>
      </c>
      <c r="G99" s="82"/>
      <c r="H99" s="83">
        <f>SUM(H71:H98)</f>
        <v>0</v>
      </c>
    </row>
    <row r="100" spans="1:14" s="39" customFormat="1" ht="15.95" customHeight="1">
      <c r="A100" s="48">
        <v>84</v>
      </c>
      <c r="B100" s="84" t="s">
        <v>67</v>
      </c>
      <c r="C100" s="85">
        <v>0.08</v>
      </c>
      <c r="D100" s="86"/>
      <c r="E100" s="87"/>
      <c r="F100" s="88"/>
      <c r="G100" s="88"/>
      <c r="H100" s="89">
        <f>PRODUCT(H99,C100)</f>
        <v>0</v>
      </c>
    </row>
    <row r="101" spans="1:14" s="39" customFormat="1" ht="15.95" customHeight="1">
      <c r="A101" s="48">
        <v>85</v>
      </c>
      <c r="B101" s="90" t="s">
        <v>68</v>
      </c>
      <c r="C101" s="91"/>
      <c r="D101" s="92"/>
      <c r="E101" s="93"/>
      <c r="F101" s="94"/>
      <c r="G101" s="94"/>
      <c r="H101" s="95">
        <f>F99+H99+H100</f>
        <v>0</v>
      </c>
    </row>
    <row r="102" spans="1:14" s="39" customFormat="1" ht="15.95" customHeight="1">
      <c r="A102" s="61">
        <v>86</v>
      </c>
      <c r="B102" s="96"/>
      <c r="C102" s="97"/>
      <c r="D102" s="98"/>
      <c r="E102" s="99"/>
      <c r="F102" s="25"/>
      <c r="G102" s="25"/>
      <c r="H102" s="25"/>
      <c r="I102" s="100"/>
    </row>
    <row r="103" spans="1:14" s="39" customFormat="1" ht="15.95" customHeight="1">
      <c r="A103" s="48">
        <v>87</v>
      </c>
      <c r="B103" s="104" t="s">
        <v>5</v>
      </c>
      <c r="C103" s="63"/>
      <c r="D103" s="63"/>
      <c r="E103" s="64"/>
      <c r="F103" s="65"/>
      <c r="G103" s="66"/>
      <c r="H103" s="65"/>
      <c r="I103" s="100"/>
    </row>
    <row r="104" spans="1:14" s="39" customFormat="1" ht="15.95" customHeight="1">
      <c r="A104" s="48">
        <v>89</v>
      </c>
      <c r="B104" s="84" t="s">
        <v>84</v>
      </c>
      <c r="C104" s="63" t="s">
        <v>17</v>
      </c>
      <c r="D104" s="63">
        <v>16</v>
      </c>
      <c r="E104" s="64"/>
      <c r="F104" s="75">
        <f>E104*D104</f>
        <v>0</v>
      </c>
      <c r="G104" s="66"/>
      <c r="H104" s="75">
        <f>G104*D104</f>
        <v>0</v>
      </c>
      <c r="I104" s="100"/>
    </row>
    <row r="105" spans="1:14" s="39" customFormat="1" ht="15.95" customHeight="1">
      <c r="A105" s="48">
        <v>90</v>
      </c>
      <c r="B105" s="77" t="s">
        <v>66</v>
      </c>
      <c r="C105" s="78"/>
      <c r="D105" s="79">
        <v>1</v>
      </c>
      <c r="E105" s="80"/>
      <c r="F105" s="81">
        <f>SUM(F103:F104)</f>
        <v>0</v>
      </c>
      <c r="G105" s="82"/>
      <c r="H105" s="83">
        <f>SUM(H103:H104)</f>
        <v>0</v>
      </c>
      <c r="I105" s="100"/>
    </row>
    <row r="106" spans="1:14" s="39" customFormat="1" ht="15.95" customHeight="1">
      <c r="A106" s="48">
        <v>91</v>
      </c>
      <c r="B106" s="90" t="s">
        <v>68</v>
      </c>
      <c r="C106" s="91"/>
      <c r="D106" s="92"/>
      <c r="E106" s="93"/>
      <c r="F106" s="94"/>
      <c r="G106" s="94"/>
      <c r="H106" s="95">
        <f>F105</f>
        <v>0</v>
      </c>
      <c r="I106" s="100"/>
    </row>
    <row r="107" spans="1:14" s="39" customFormat="1" ht="15.95" customHeight="1">
      <c r="A107" s="61">
        <v>92</v>
      </c>
      <c r="B107" s="96"/>
      <c r="C107" s="97"/>
      <c r="D107" s="98"/>
      <c r="E107" s="99"/>
      <c r="F107" s="25"/>
      <c r="G107" s="25"/>
      <c r="H107" s="25"/>
      <c r="I107" s="100"/>
    </row>
    <row r="108" spans="1:14" s="39" customFormat="1" ht="15.95" customHeight="1">
      <c r="A108" s="48">
        <v>93</v>
      </c>
      <c r="B108" s="104" t="s">
        <v>6</v>
      </c>
      <c r="C108" s="63"/>
      <c r="D108" s="63"/>
      <c r="E108" s="64"/>
      <c r="F108" s="65"/>
      <c r="G108" s="66"/>
      <c r="H108" s="65"/>
      <c r="I108" s="100"/>
    </row>
    <row r="109" spans="1:14" s="39" customFormat="1" ht="15.95" customHeight="1">
      <c r="A109" s="48">
        <v>94</v>
      </c>
      <c r="B109" s="105" t="s">
        <v>85</v>
      </c>
      <c r="C109" s="106" t="s">
        <v>24</v>
      </c>
      <c r="D109" s="106">
        <v>1</v>
      </c>
      <c r="E109" s="107"/>
      <c r="F109" s="108">
        <v>0</v>
      </c>
      <c r="G109" s="109"/>
      <c r="H109" s="108">
        <f>SUM(D109*G109)</f>
        <v>0</v>
      </c>
      <c r="I109" s="100"/>
    </row>
    <row r="110" spans="1:14" s="39" customFormat="1" ht="15.95" customHeight="1">
      <c r="A110" s="48">
        <v>95</v>
      </c>
      <c r="B110" s="110" t="s">
        <v>68</v>
      </c>
      <c r="C110" s="111"/>
      <c r="D110" s="112"/>
      <c r="E110" s="113"/>
      <c r="F110" s="114"/>
      <c r="G110" s="114"/>
      <c r="H110" s="115">
        <f>H109</f>
        <v>0</v>
      </c>
      <c r="I110" s="100"/>
    </row>
    <row r="111" spans="1:14" ht="15.95" customHeight="1"/>
  </sheetData>
  <mergeCells count="2">
    <mergeCell ref="E15:F15"/>
    <mergeCell ref="G15:H15"/>
  </mergeCells>
  <pageMargins left="0.66944444444444395" right="0.196527777777778" top="1.1131944444444399" bottom="0.47222222222222199" header="0.51180555555555496" footer="0.23611111111111099"/>
  <pageSetup paperSize="9" orientation="portrait" useFirstPageNumber="1" horizontalDpi="300" verticalDpi="300" r:id="rId1"/>
  <headerFooter>
    <oddHeader>&amp;R1/2019
DPS</oddHeader>
    <oddFooter>&amp;LZpracovatel: Atelier A02 spol.s.r.o.&amp;R&amp;P/&amp;N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size="6" baseType="lpstr">
      <vt:lpstr>NOVÁ</vt:lpstr>
      <vt:lpstr>NOVÁ!Excel_BuiltIn_Print_Area</vt:lpstr>
      <vt:lpstr>Excel_BuiltIn_Print_Area_2</vt:lpstr>
      <vt:lpstr>Excel_BuiltIn_Print_Titles_2</vt:lpstr>
      <vt:lpstr>NOVÁ!Názvy_tisku</vt:lpstr>
      <vt:lpstr>NOVÁ!Oblast_tisku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L.M.electric</dc:creator>
  <cp:lastModifiedBy>Hlavku</cp:lastModifiedBy>
  <cp:revision>1</cp:revision>
  <dcterms:created xsi:type="dcterms:W3CDTF">2019-02-27T06:12:51Z</dcterms:created>
  <dcterms:modified xsi:type="dcterms:W3CDTF">2019-05-01T12:58:55Z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